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https://carnet-my.sharepoint.com/personal/martina_budisa_skole_hr/Documents/Documents/FINANCIJSKI IZVJEŠTAJI/2025/12-2025/"/>
    </mc:Choice>
  </mc:AlternateContent>
  <xr:revisionPtr revIDLastSave="148" documentId="11_5D8DB0098F46B3DD316D1B8CDB3C4D60D56B9C7C" xr6:coauthVersionLast="47" xr6:coauthVersionMax="47" xr10:uidLastSave="{480214E5-B516-44E5-AF0F-074A6D44CC46}"/>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E340" i="9" s="1"/>
  <c r="B340" i="9" s="1"/>
  <c r="G340" i="9"/>
  <c r="F340" i="9"/>
  <c r="F339" i="9"/>
  <c r="F338" i="9"/>
  <c r="F337" i="9"/>
  <c r="F336" i="9"/>
  <c r="H335" i="9"/>
  <c r="G335" i="9"/>
  <c r="F335" i="9"/>
  <c r="F334" i="9"/>
  <c r="H333" i="9"/>
  <c r="G333" i="9"/>
  <c r="E333" i="9" s="1"/>
  <c r="B333" i="9" s="1"/>
  <c r="F333" i="9"/>
  <c r="H332" i="9"/>
  <c r="E332" i="9" s="1"/>
  <c r="B332" i="9" s="1"/>
  <c r="G332" i="9"/>
  <c r="F332" i="9"/>
  <c r="H331" i="9"/>
  <c r="G331" i="9"/>
  <c r="F331" i="9"/>
  <c r="E331" i="9"/>
  <c r="B331" i="9" s="1"/>
  <c r="H330" i="9"/>
  <c r="G330" i="9"/>
  <c r="E330" i="9" s="1"/>
  <c r="F330" i="9"/>
  <c r="H329" i="9"/>
  <c r="G329" i="9"/>
  <c r="F329" i="9"/>
  <c r="H328" i="9"/>
  <c r="E328" i="9" s="1"/>
  <c r="B328" i="9" s="1"/>
  <c r="G328" i="9"/>
  <c r="F328" i="9"/>
  <c r="H327" i="9"/>
  <c r="G327" i="9"/>
  <c r="E327" i="9" s="1"/>
  <c r="B327" i="9" s="1"/>
  <c r="F327" i="9"/>
  <c r="H326" i="9"/>
  <c r="G326" i="9"/>
  <c r="F326" i="9"/>
  <c r="H325" i="9"/>
  <c r="G325" i="9"/>
  <c r="E325" i="9" s="1"/>
  <c r="B325" i="9" s="1"/>
  <c r="F325" i="9"/>
  <c r="H324" i="9"/>
  <c r="G324" i="9"/>
  <c r="F324" i="9"/>
  <c r="H323" i="9"/>
  <c r="G323" i="9"/>
  <c r="F323" i="9"/>
  <c r="E323" i="9"/>
  <c r="B323" i="9" s="1"/>
  <c r="H322" i="9"/>
  <c r="G322" i="9"/>
  <c r="E322" i="9" s="1"/>
  <c r="F322" i="9"/>
  <c r="H321" i="9"/>
  <c r="G321" i="9"/>
  <c r="E321" i="9" s="1"/>
  <c r="B321" i="9" s="1"/>
  <c r="F321" i="9"/>
  <c r="H320" i="9"/>
  <c r="G320" i="9"/>
  <c r="F320" i="9"/>
  <c r="H319" i="9"/>
  <c r="G319" i="9"/>
  <c r="F319" i="9"/>
  <c r="H318" i="9"/>
  <c r="G318" i="9"/>
  <c r="E318" i="9" s="1"/>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E304" i="9"/>
  <c r="H303" i="9"/>
  <c r="G303" i="9"/>
  <c r="F303" i="9"/>
  <c r="F302" i="9"/>
  <c r="F301" i="9"/>
  <c r="F300" i="9"/>
  <c r="F299" i="9"/>
  <c r="F297" i="9"/>
  <c r="L296" i="9"/>
  <c r="F296" i="9" s="1"/>
  <c r="H296" i="9"/>
  <c r="F295" i="9"/>
  <c r="I294" i="9"/>
  <c r="H294" i="9"/>
  <c r="F294" i="9"/>
  <c r="E293" i="9"/>
  <c r="M292" i="9"/>
  <c r="L292" i="9"/>
  <c r="F292" i="9" s="1"/>
  <c r="B292" i="9" s="1"/>
  <c r="E292" i="9"/>
  <c r="M291" i="9"/>
  <c r="F291" i="9" s="1"/>
  <c r="B291" i="9" s="1"/>
  <c r="L291" i="9"/>
  <c r="E291" i="9"/>
  <c r="M290" i="9"/>
  <c r="L290" i="9"/>
  <c r="F290" i="9" s="1"/>
  <c r="E290" i="9"/>
  <c r="B290" i="9" s="1"/>
  <c r="M289" i="9"/>
  <c r="L289" i="9"/>
  <c r="F289" i="9"/>
  <c r="B289" i="9" s="1"/>
  <c r="E289" i="9"/>
  <c r="M288" i="9"/>
  <c r="L288" i="9"/>
  <c r="F288" i="9" s="1"/>
  <c r="B288" i="9" s="1"/>
  <c r="E288" i="9"/>
  <c r="M287" i="9"/>
  <c r="F287" i="9" s="1"/>
  <c r="B287" i="9" s="1"/>
  <c r="L287" i="9"/>
  <c r="E287" i="9"/>
  <c r="M286" i="9"/>
  <c r="L286" i="9"/>
  <c r="F286" i="9" s="1"/>
  <c r="E286" i="9"/>
  <c r="B286" i="9" s="1"/>
  <c r="M285" i="9"/>
  <c r="L285" i="9"/>
  <c r="F285" i="9"/>
  <c r="B285" i="9" s="1"/>
  <c r="E285" i="9"/>
  <c r="M284" i="9"/>
  <c r="L284" i="9"/>
  <c r="F284" i="9" s="1"/>
  <c r="E284" i="9"/>
  <c r="M283" i="9"/>
  <c r="F283" i="9" s="1"/>
  <c r="B283" i="9" s="1"/>
  <c r="L283" i="9"/>
  <c r="E283" i="9"/>
  <c r="M282" i="9"/>
  <c r="L282" i="9"/>
  <c r="F282" i="9" s="1"/>
  <c r="E282" i="9"/>
  <c r="B282" i="9" s="1"/>
  <c r="M281" i="9"/>
  <c r="L281" i="9"/>
  <c r="F281" i="9"/>
  <c r="B281" i="9" s="1"/>
  <c r="E281" i="9"/>
  <c r="M280" i="9"/>
  <c r="L280" i="9"/>
  <c r="F280" i="9" s="1"/>
  <c r="E280" i="9"/>
  <c r="M279" i="9"/>
  <c r="F279" i="9" s="1"/>
  <c r="B279" i="9" s="1"/>
  <c r="L279" i="9"/>
  <c r="E279" i="9"/>
  <c r="M278" i="9"/>
  <c r="L278" i="9"/>
  <c r="F278" i="9" s="1"/>
  <c r="E278" i="9"/>
  <c r="B278" i="9" s="1"/>
  <c r="M277" i="9"/>
  <c r="L277" i="9"/>
  <c r="F277" i="9"/>
  <c r="B277" i="9" s="1"/>
  <c r="E277" i="9"/>
  <c r="M276" i="9"/>
  <c r="L276" i="9"/>
  <c r="F276" i="9" s="1"/>
  <c r="E276" i="9"/>
  <c r="M275" i="9"/>
  <c r="F275" i="9" s="1"/>
  <c r="B275" i="9" s="1"/>
  <c r="L275" i="9"/>
  <c r="E275" i="9"/>
  <c r="M274" i="9"/>
  <c r="L274" i="9"/>
  <c r="F274" i="9" s="1"/>
  <c r="E274" i="9"/>
  <c r="B274" i="9" s="1"/>
  <c r="M273" i="9"/>
  <c r="L273" i="9"/>
  <c r="F273" i="9"/>
  <c r="B273" i="9" s="1"/>
  <c r="E273" i="9"/>
  <c r="M272" i="9"/>
  <c r="L272" i="9"/>
  <c r="F272" i="9" s="1"/>
  <c r="B272" i="9" s="1"/>
  <c r="E272" i="9"/>
  <c r="M271" i="9"/>
  <c r="F271" i="9" s="1"/>
  <c r="B271" i="9" s="1"/>
  <c r="L271" i="9"/>
  <c r="E271" i="9"/>
  <c r="M270" i="9"/>
  <c r="L270" i="9"/>
  <c r="F270" i="9"/>
  <c r="E270" i="9"/>
  <c r="B270" i="9" s="1"/>
  <c r="M269" i="9"/>
  <c r="L269" i="9"/>
  <c r="F269" i="9"/>
  <c r="B269" i="9" s="1"/>
  <c r="E269" i="9"/>
  <c r="M268" i="9"/>
  <c r="L268" i="9"/>
  <c r="F268" i="9" s="1"/>
  <c r="B268" i="9" s="1"/>
  <c r="E268" i="9"/>
  <c r="M267" i="9"/>
  <c r="F267" i="9" s="1"/>
  <c r="L267" i="9"/>
  <c r="E267" i="9"/>
  <c r="B267" i="9"/>
  <c r="M266" i="9"/>
  <c r="L266" i="9"/>
  <c r="F266" i="9" s="1"/>
  <c r="E266" i="9"/>
  <c r="M265" i="9"/>
  <c r="L265" i="9"/>
  <c r="F265" i="9"/>
  <c r="B265" i="9" s="1"/>
  <c r="E265" i="9"/>
  <c r="M264" i="9"/>
  <c r="L264" i="9"/>
  <c r="F264" i="9" s="1"/>
  <c r="B264" i="9" s="1"/>
  <c r="E264" i="9"/>
  <c r="M263" i="9"/>
  <c r="F263" i="9" s="1"/>
  <c r="L263" i="9"/>
  <c r="E263" i="9"/>
  <c r="B263" i="9"/>
  <c r="M262" i="9"/>
  <c r="L262" i="9"/>
  <c r="F262" i="9" s="1"/>
  <c r="E262" i="9"/>
  <c r="M261" i="9"/>
  <c r="L261" i="9"/>
  <c r="F261" i="9"/>
  <c r="B261" i="9" s="1"/>
  <c r="E261" i="9"/>
  <c r="M260" i="9"/>
  <c r="L260" i="9"/>
  <c r="F260" i="9" s="1"/>
  <c r="B260" i="9" s="1"/>
  <c r="E260" i="9"/>
  <c r="M259" i="9"/>
  <c r="F259" i="9" s="1"/>
  <c r="L259" i="9"/>
  <c r="E259" i="9"/>
  <c r="B259" i="9"/>
  <c r="M258" i="9"/>
  <c r="L258" i="9"/>
  <c r="F258" i="9"/>
  <c r="E258" i="9"/>
  <c r="B258" i="9" s="1"/>
  <c r="M257" i="9"/>
  <c r="L257" i="9"/>
  <c r="F257" i="9"/>
  <c r="B257" i="9" s="1"/>
  <c r="E257" i="9"/>
  <c r="M256" i="9"/>
  <c r="L256" i="9"/>
  <c r="F256" i="9" s="1"/>
  <c r="B256" i="9" s="1"/>
  <c r="E256" i="9"/>
  <c r="M255" i="9"/>
  <c r="F255" i="9" s="1"/>
  <c r="B255" i="9" s="1"/>
  <c r="L255" i="9"/>
  <c r="E255" i="9"/>
  <c r="M254" i="9"/>
  <c r="L254" i="9"/>
  <c r="F254" i="9" s="1"/>
  <c r="E254" i="9"/>
  <c r="B254" i="9" s="1"/>
  <c r="M253" i="9"/>
  <c r="L253" i="9"/>
  <c r="F253" i="9"/>
  <c r="B253" i="9" s="1"/>
  <c r="E253" i="9"/>
  <c r="M252" i="9"/>
  <c r="L252" i="9"/>
  <c r="F252" i="9" s="1"/>
  <c r="B252" i="9" s="1"/>
  <c r="E252" i="9"/>
  <c r="M251" i="9"/>
  <c r="F251" i="9" s="1"/>
  <c r="B251" i="9" s="1"/>
  <c r="L251" i="9"/>
  <c r="E251" i="9"/>
  <c r="M250" i="9"/>
  <c r="L250" i="9"/>
  <c r="F250" i="9" s="1"/>
  <c r="E250" i="9"/>
  <c r="B250" i="9" s="1"/>
  <c r="M249" i="9"/>
  <c r="L249" i="9"/>
  <c r="F249" i="9"/>
  <c r="B249" i="9" s="1"/>
  <c r="E249" i="9"/>
  <c r="M248" i="9"/>
  <c r="L248" i="9"/>
  <c r="F248" i="9" s="1"/>
  <c r="B248" i="9" s="1"/>
  <c r="E248" i="9"/>
  <c r="M247" i="9"/>
  <c r="F247" i="9" s="1"/>
  <c r="B247" i="9" s="1"/>
  <c r="L247" i="9"/>
  <c r="E247" i="9"/>
  <c r="M246" i="9"/>
  <c r="L246" i="9"/>
  <c r="E246" i="9"/>
  <c r="M245" i="9"/>
  <c r="L245" i="9"/>
  <c r="F245" i="9"/>
  <c r="B245" i="9" s="1"/>
  <c r="E245" i="9"/>
  <c r="M244" i="9"/>
  <c r="L244" i="9"/>
  <c r="F244" i="9" s="1"/>
  <c r="B244" i="9" s="1"/>
  <c r="E244" i="9"/>
  <c r="M243" i="9"/>
  <c r="L243" i="9"/>
  <c r="E243" i="9"/>
  <c r="M242" i="9"/>
  <c r="F242" i="9" s="1"/>
  <c r="L242" i="9"/>
  <c r="E242" i="9"/>
  <c r="M241" i="9"/>
  <c r="L241" i="9"/>
  <c r="F241" i="9"/>
  <c r="B241" i="9" s="1"/>
  <c r="E241" i="9"/>
  <c r="M240" i="9"/>
  <c r="L240" i="9"/>
  <c r="E240" i="9"/>
  <c r="M239" i="9"/>
  <c r="L239" i="9"/>
  <c r="E239" i="9"/>
  <c r="M238" i="9"/>
  <c r="L238" i="9"/>
  <c r="E238" i="9"/>
  <c r="M237" i="9"/>
  <c r="L237" i="9"/>
  <c r="E237" i="9"/>
  <c r="M236" i="9"/>
  <c r="L236" i="9"/>
  <c r="E236" i="9"/>
  <c r="M235" i="9"/>
  <c r="F235" i="9" s="1"/>
  <c r="L235" i="9"/>
  <c r="E235" i="9"/>
  <c r="B235" i="9"/>
  <c r="M234" i="9"/>
  <c r="L234" i="9"/>
  <c r="F234" i="9"/>
  <c r="E234" i="9"/>
  <c r="B234" i="9" s="1"/>
  <c r="M233" i="9"/>
  <c r="L233" i="9"/>
  <c r="F233" i="9"/>
  <c r="B233" i="9" s="1"/>
  <c r="E233" i="9"/>
  <c r="M232" i="9"/>
  <c r="L232" i="9"/>
  <c r="F232" i="9" s="1"/>
  <c r="B232" i="9" s="1"/>
  <c r="E232" i="9"/>
  <c r="M231" i="9"/>
  <c r="F231" i="9" s="1"/>
  <c r="B231" i="9" s="1"/>
  <c r="L231" i="9"/>
  <c r="E231" i="9"/>
  <c r="M230" i="9"/>
  <c r="L230" i="9"/>
  <c r="F230" i="9"/>
  <c r="E230" i="9"/>
  <c r="B230" i="9" s="1"/>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H179" i="9"/>
  <c r="F179" i="9"/>
  <c r="F178" i="9"/>
  <c r="F177" i="9"/>
  <c r="F176" i="9"/>
  <c r="F175" i="9"/>
  <c r="F174" i="9"/>
  <c r="H173" i="9"/>
  <c r="G173" i="9"/>
  <c r="F173" i="9"/>
  <c r="E173" i="9"/>
  <c r="B173" i="9" s="1"/>
  <c r="H172" i="9"/>
  <c r="E172" i="9" s="1"/>
  <c r="G172" i="9"/>
  <c r="F172" i="9"/>
  <c r="H171" i="9"/>
  <c r="G171" i="9"/>
  <c r="E171" i="9" s="1"/>
  <c r="B171" i="9" s="1"/>
  <c r="F171" i="9"/>
  <c r="H170" i="9"/>
  <c r="G170" i="9"/>
  <c r="E170" i="9" s="1"/>
  <c r="B170" i="9" s="1"/>
  <c r="F170" i="9"/>
  <c r="H169" i="9"/>
  <c r="G169" i="9"/>
  <c r="F169" i="9"/>
  <c r="E169" i="9"/>
  <c r="B169" i="9" s="1"/>
  <c r="H168" i="9"/>
  <c r="E168" i="9" s="1"/>
  <c r="B168" i="9" s="1"/>
  <c r="G168" i="9"/>
  <c r="F168" i="9"/>
  <c r="H167" i="9"/>
  <c r="G167" i="9"/>
  <c r="E167" i="9" s="1"/>
  <c r="B167" i="9" s="1"/>
  <c r="F167" i="9"/>
  <c r="H166" i="9"/>
  <c r="G166" i="9"/>
  <c r="F166" i="9"/>
  <c r="H165" i="9"/>
  <c r="G165" i="9"/>
  <c r="F165" i="9"/>
  <c r="E165" i="9"/>
  <c r="B165" i="9" s="1"/>
  <c r="H164" i="9"/>
  <c r="E164" i="9" s="1"/>
  <c r="G164" i="9"/>
  <c r="F164" i="9"/>
  <c r="H163" i="9"/>
  <c r="G163" i="9"/>
  <c r="E163" i="9" s="1"/>
  <c r="B163" i="9" s="1"/>
  <c r="F163" i="9"/>
  <c r="H162" i="9"/>
  <c r="G162" i="9"/>
  <c r="E162" i="9" s="1"/>
  <c r="B162" i="9" s="1"/>
  <c r="F162" i="9"/>
  <c r="H161" i="9"/>
  <c r="G161" i="9"/>
  <c r="F161" i="9"/>
  <c r="E161" i="9"/>
  <c r="B161" i="9" s="1"/>
  <c r="H160" i="9"/>
  <c r="E160" i="9" s="1"/>
  <c r="B160" i="9" s="1"/>
  <c r="G160" i="9"/>
  <c r="F160" i="9"/>
  <c r="H159" i="9"/>
  <c r="G159" i="9"/>
  <c r="E159" i="9" s="1"/>
  <c r="B159" i="9" s="1"/>
  <c r="F159" i="9"/>
  <c r="H158" i="9"/>
  <c r="G158" i="9"/>
  <c r="F158" i="9"/>
  <c r="H157" i="9"/>
  <c r="G157" i="9"/>
  <c r="F157" i="9"/>
  <c r="E157" i="9"/>
  <c r="B157" i="9" s="1"/>
  <c r="F156" i="9"/>
  <c r="H155" i="9"/>
  <c r="G155" i="9"/>
  <c r="E155" i="9" s="1"/>
  <c r="B155" i="9" s="1"/>
  <c r="F155" i="9"/>
  <c r="H154" i="9"/>
  <c r="G154" i="9"/>
  <c r="F154" i="9"/>
  <c r="H153" i="9"/>
  <c r="G153" i="9"/>
  <c r="F153" i="9"/>
  <c r="E153" i="9"/>
  <c r="B153" i="9" s="1"/>
  <c r="H152" i="9"/>
  <c r="E152" i="9" s="1"/>
  <c r="G152" i="9"/>
  <c r="F152" i="9"/>
  <c r="H151" i="9"/>
  <c r="G151" i="9"/>
  <c r="E151" i="9" s="1"/>
  <c r="B151" i="9" s="1"/>
  <c r="F151" i="9"/>
  <c r="H150" i="9"/>
  <c r="G150" i="9"/>
  <c r="E150" i="9" s="1"/>
  <c r="B150" i="9" s="1"/>
  <c r="F150" i="9"/>
  <c r="H149" i="9"/>
  <c r="G149" i="9"/>
  <c r="F149" i="9"/>
  <c r="E149" i="9"/>
  <c r="B149" i="9" s="1"/>
  <c r="H148" i="9"/>
  <c r="E148" i="9" s="1"/>
  <c r="B148" i="9" s="1"/>
  <c r="G148" i="9"/>
  <c r="F148" i="9"/>
  <c r="H147" i="9"/>
  <c r="G147" i="9"/>
  <c r="E147" i="9" s="1"/>
  <c r="B147" i="9" s="1"/>
  <c r="F147" i="9"/>
  <c r="H146" i="9"/>
  <c r="G146" i="9"/>
  <c r="F146" i="9"/>
  <c r="H145" i="9"/>
  <c r="G145" i="9"/>
  <c r="F145" i="9"/>
  <c r="E145" i="9"/>
  <c r="B145" i="9" s="1"/>
  <c r="H144" i="9"/>
  <c r="E144" i="9" s="1"/>
  <c r="G144" i="9"/>
  <c r="F144" i="9"/>
  <c r="H143" i="9"/>
  <c r="G143" i="9"/>
  <c r="E143" i="9" s="1"/>
  <c r="B143" i="9" s="1"/>
  <c r="F143" i="9"/>
  <c r="H142" i="9"/>
  <c r="G142" i="9"/>
  <c r="E142" i="9" s="1"/>
  <c r="B142" i="9" s="1"/>
  <c r="F142" i="9"/>
  <c r="H141" i="9"/>
  <c r="G141" i="9"/>
  <c r="F141" i="9"/>
  <c r="E141" i="9"/>
  <c r="B141" i="9" s="1"/>
  <c r="H140" i="9"/>
  <c r="E140" i="9" s="1"/>
  <c r="B140" i="9" s="1"/>
  <c r="G140" i="9"/>
  <c r="F140" i="9"/>
  <c r="H139" i="9"/>
  <c r="G139" i="9"/>
  <c r="E139" i="9" s="1"/>
  <c r="B139" i="9" s="1"/>
  <c r="F139" i="9"/>
  <c r="H138" i="9"/>
  <c r="G138" i="9"/>
  <c r="F138" i="9"/>
  <c r="H137" i="9"/>
  <c r="G137" i="9"/>
  <c r="F137" i="9"/>
  <c r="E137" i="9"/>
  <c r="B137" i="9" s="1"/>
  <c r="H136" i="9"/>
  <c r="E136" i="9" s="1"/>
  <c r="G136" i="9"/>
  <c r="F136" i="9"/>
  <c r="H135" i="9"/>
  <c r="G135" i="9"/>
  <c r="E135" i="9" s="1"/>
  <c r="B135" i="9" s="1"/>
  <c r="F135" i="9"/>
  <c r="H134" i="9"/>
  <c r="G134" i="9"/>
  <c r="E134" i="9" s="1"/>
  <c r="B134" i="9" s="1"/>
  <c r="F134" i="9"/>
  <c r="H133" i="9"/>
  <c r="G133" i="9"/>
  <c r="F133" i="9"/>
  <c r="E133" i="9"/>
  <c r="B133" i="9" s="1"/>
  <c r="H132" i="9"/>
  <c r="E132" i="9" s="1"/>
  <c r="B132" i="9" s="1"/>
  <c r="G132" i="9"/>
  <c r="F132" i="9"/>
  <c r="H131" i="9"/>
  <c r="G131" i="9"/>
  <c r="E131" i="9" s="1"/>
  <c r="B131" i="9" s="1"/>
  <c r="F131" i="9"/>
  <c r="H130" i="9"/>
  <c r="G130" i="9"/>
  <c r="F130" i="9"/>
  <c r="H129" i="9"/>
  <c r="G129" i="9"/>
  <c r="F129" i="9"/>
  <c r="E129" i="9"/>
  <c r="B129" i="9" s="1"/>
  <c r="H128" i="9"/>
  <c r="E128" i="9" s="1"/>
  <c r="G128" i="9"/>
  <c r="F128" i="9"/>
  <c r="B128" i="9"/>
  <c r="H127" i="9"/>
  <c r="G127" i="9"/>
  <c r="F127" i="9"/>
  <c r="E127" i="9"/>
  <c r="B127" i="9" s="1"/>
  <c r="H126" i="9"/>
  <c r="G126" i="9"/>
  <c r="F126" i="9"/>
  <c r="E126" i="9"/>
  <c r="B126" i="9" s="1"/>
  <c r="H125" i="9"/>
  <c r="G125" i="9"/>
  <c r="E125" i="9" s="1"/>
  <c r="B125" i="9" s="1"/>
  <c r="F125" i="9"/>
  <c r="H124" i="9"/>
  <c r="G124" i="9"/>
  <c r="E124" i="9" s="1"/>
  <c r="B124" i="9" s="1"/>
  <c r="F124" i="9"/>
  <c r="H123" i="9"/>
  <c r="E123" i="9" s="1"/>
  <c r="G123" i="9"/>
  <c r="F123" i="9"/>
  <c r="B123" i="9"/>
  <c r="H122" i="9"/>
  <c r="G122" i="9"/>
  <c r="F122" i="9"/>
  <c r="E122" i="9"/>
  <c r="B122" i="9" s="1"/>
  <c r="H121" i="9"/>
  <c r="G121" i="9"/>
  <c r="E121" i="9" s="1"/>
  <c r="B121" i="9" s="1"/>
  <c r="F121" i="9"/>
  <c r="H120" i="9"/>
  <c r="G120" i="9"/>
  <c r="E120" i="9" s="1"/>
  <c r="B120" i="9" s="1"/>
  <c r="F120" i="9"/>
  <c r="H119" i="9"/>
  <c r="E119" i="9" s="1"/>
  <c r="G119" i="9"/>
  <c r="F119" i="9"/>
  <c r="B119" i="9"/>
  <c r="H118" i="9"/>
  <c r="G118" i="9"/>
  <c r="F118" i="9"/>
  <c r="E118" i="9"/>
  <c r="B118" i="9" s="1"/>
  <c r="H117" i="9"/>
  <c r="G117" i="9"/>
  <c r="E117" i="9" s="1"/>
  <c r="B117" i="9" s="1"/>
  <c r="F117" i="9"/>
  <c r="H116" i="9"/>
  <c r="G116" i="9"/>
  <c r="E116" i="9" s="1"/>
  <c r="B116" i="9" s="1"/>
  <c r="F116" i="9"/>
  <c r="H115" i="9"/>
  <c r="E115" i="9" s="1"/>
  <c r="G115" i="9"/>
  <c r="F115" i="9"/>
  <c r="B115" i="9"/>
  <c r="H114" i="9"/>
  <c r="G114" i="9"/>
  <c r="F114" i="9"/>
  <c r="E114" i="9"/>
  <c r="B114" i="9" s="1"/>
  <c r="H113" i="9"/>
  <c r="G113" i="9"/>
  <c r="E113" i="9" s="1"/>
  <c r="B113" i="9" s="1"/>
  <c r="F113" i="9"/>
  <c r="H112" i="9"/>
  <c r="G112" i="9"/>
  <c r="E112" i="9" s="1"/>
  <c r="B112" i="9" s="1"/>
  <c r="F112" i="9"/>
  <c r="H111" i="9"/>
  <c r="E111" i="9" s="1"/>
  <c r="G111" i="9"/>
  <c r="F111" i="9"/>
  <c r="B111" i="9"/>
  <c r="H110" i="9"/>
  <c r="G110" i="9"/>
  <c r="F110" i="9"/>
  <c r="E110" i="9"/>
  <c r="B110" i="9" s="1"/>
  <c r="H109" i="9"/>
  <c r="G109" i="9"/>
  <c r="E109" i="9" s="1"/>
  <c r="B109" i="9" s="1"/>
  <c r="F109" i="9"/>
  <c r="H108" i="9"/>
  <c r="G108" i="9"/>
  <c r="E108" i="9" s="1"/>
  <c r="B108" i="9" s="1"/>
  <c r="F108" i="9"/>
  <c r="H107" i="9"/>
  <c r="E107" i="9" s="1"/>
  <c r="G107" i="9"/>
  <c r="F107" i="9"/>
  <c r="B107" i="9"/>
  <c r="H106" i="9"/>
  <c r="G106" i="9"/>
  <c r="F106" i="9"/>
  <c r="E106" i="9"/>
  <c r="B106" i="9" s="1"/>
  <c r="H105" i="9"/>
  <c r="G105" i="9"/>
  <c r="E105" i="9" s="1"/>
  <c r="B105" i="9" s="1"/>
  <c r="F105" i="9"/>
  <c r="H104" i="9"/>
  <c r="G104" i="9"/>
  <c r="E104" i="9" s="1"/>
  <c r="B104" i="9" s="1"/>
  <c r="F104" i="9"/>
  <c r="H103" i="9"/>
  <c r="E103" i="9" s="1"/>
  <c r="G103" i="9"/>
  <c r="F103" i="9"/>
  <c r="B103" i="9"/>
  <c r="H102" i="9"/>
  <c r="G102" i="9"/>
  <c r="F102" i="9"/>
  <c r="E102" i="9"/>
  <c r="B102" i="9" s="1"/>
  <c r="H101" i="9"/>
  <c r="G101" i="9"/>
  <c r="E101" i="9" s="1"/>
  <c r="F101" i="9"/>
  <c r="H100" i="9"/>
  <c r="G100" i="9"/>
  <c r="E100" i="9" s="1"/>
  <c r="B100" i="9" s="1"/>
  <c r="F100" i="9"/>
  <c r="H99" i="9"/>
  <c r="E99" i="9" s="1"/>
  <c r="B99" i="9" s="1"/>
  <c r="G99" i="9"/>
  <c r="F99" i="9"/>
  <c r="H98" i="9"/>
  <c r="G98" i="9"/>
  <c r="F98" i="9"/>
  <c r="E98" i="9"/>
  <c r="B98" i="9" s="1"/>
  <c r="H97" i="9"/>
  <c r="G97" i="9"/>
  <c r="E97" i="9" s="1"/>
  <c r="B97" i="9" s="1"/>
  <c r="F97" i="9"/>
  <c r="H96" i="9"/>
  <c r="G96" i="9"/>
  <c r="E96" i="9" s="1"/>
  <c r="B96" i="9" s="1"/>
  <c r="F96" i="9"/>
  <c r="H95" i="9"/>
  <c r="E95" i="9" s="1"/>
  <c r="G95" i="9"/>
  <c r="F95" i="9"/>
  <c r="B95" i="9"/>
  <c r="H94" i="9"/>
  <c r="G94" i="9"/>
  <c r="F94" i="9"/>
  <c r="E94" i="9"/>
  <c r="B94" i="9" s="1"/>
  <c r="H93" i="9"/>
  <c r="G93" i="9"/>
  <c r="E93" i="9" s="1"/>
  <c r="F93" i="9"/>
  <c r="H92" i="9"/>
  <c r="G92" i="9"/>
  <c r="E92" i="9" s="1"/>
  <c r="B92" i="9" s="1"/>
  <c r="F92" i="9"/>
  <c r="H91" i="9"/>
  <c r="E91" i="9" s="1"/>
  <c r="B91" i="9" s="1"/>
  <c r="G91" i="9"/>
  <c r="F91" i="9"/>
  <c r="H90" i="9"/>
  <c r="G90" i="9"/>
  <c r="F90" i="9"/>
  <c r="E90" i="9"/>
  <c r="B90" i="9" s="1"/>
  <c r="H89" i="9"/>
  <c r="G89" i="9"/>
  <c r="E89" i="9" s="1"/>
  <c r="B89" i="9" s="1"/>
  <c r="F89" i="9"/>
  <c r="H88" i="9"/>
  <c r="G88" i="9"/>
  <c r="E88" i="9" s="1"/>
  <c r="B88" i="9" s="1"/>
  <c r="F88" i="9"/>
  <c r="H87" i="9"/>
  <c r="E87" i="9" s="1"/>
  <c r="G87" i="9"/>
  <c r="F87" i="9"/>
  <c r="B87" i="9"/>
  <c r="H86" i="9"/>
  <c r="G86" i="9"/>
  <c r="F86" i="9"/>
  <c r="E86" i="9"/>
  <c r="B86" i="9" s="1"/>
  <c r="H85" i="9"/>
  <c r="G85" i="9"/>
  <c r="E85" i="9" s="1"/>
  <c r="F85" i="9"/>
  <c r="H84" i="9"/>
  <c r="G84" i="9"/>
  <c r="E84" i="9" s="1"/>
  <c r="B84" i="9" s="1"/>
  <c r="F84" i="9"/>
  <c r="H83" i="9"/>
  <c r="E83" i="9" s="1"/>
  <c r="B83" i="9" s="1"/>
  <c r="G83" i="9"/>
  <c r="F83" i="9"/>
  <c r="H82" i="9"/>
  <c r="G82" i="9"/>
  <c r="F82" i="9"/>
  <c r="H81" i="9"/>
  <c r="G81" i="9"/>
  <c r="E81" i="9" s="1"/>
  <c r="B81" i="9" s="1"/>
  <c r="F81" i="9"/>
  <c r="H80" i="9"/>
  <c r="G80" i="9"/>
  <c r="E80" i="9" s="1"/>
  <c r="B80" i="9" s="1"/>
  <c r="F80" i="9"/>
  <c r="H79" i="9"/>
  <c r="E79" i="9" s="1"/>
  <c r="G79" i="9"/>
  <c r="F79" i="9"/>
  <c r="B79" i="9"/>
  <c r="H78" i="9"/>
  <c r="G78" i="9"/>
  <c r="F78" i="9"/>
  <c r="E78" i="9"/>
  <c r="B78" i="9" s="1"/>
  <c r="H77" i="9"/>
  <c r="G77" i="9"/>
  <c r="E77" i="9" s="1"/>
  <c r="F77" i="9"/>
  <c r="H76" i="9"/>
  <c r="G76" i="9"/>
  <c r="E76" i="9" s="1"/>
  <c r="B76" i="9" s="1"/>
  <c r="F76" i="9"/>
  <c r="H75" i="9"/>
  <c r="E75" i="9" s="1"/>
  <c r="B75" i="9" s="1"/>
  <c r="G75" i="9"/>
  <c r="F75" i="9"/>
  <c r="H74" i="9"/>
  <c r="G74" i="9"/>
  <c r="F74" i="9"/>
  <c r="E74" i="9"/>
  <c r="B74" i="9" s="1"/>
  <c r="H73" i="9"/>
  <c r="G73" i="9"/>
  <c r="E73" i="9" s="1"/>
  <c r="B73" i="9" s="1"/>
  <c r="F73" i="9"/>
  <c r="H72" i="9"/>
  <c r="G72" i="9"/>
  <c r="E72" i="9" s="1"/>
  <c r="B72" i="9" s="1"/>
  <c r="F72" i="9"/>
  <c r="H71" i="9"/>
  <c r="E71" i="9" s="1"/>
  <c r="G71" i="9"/>
  <c r="F71" i="9"/>
  <c r="B71" i="9"/>
  <c r="H70" i="9"/>
  <c r="G70" i="9"/>
  <c r="F70" i="9"/>
  <c r="E70" i="9"/>
  <c r="B70" i="9" s="1"/>
  <c r="H69" i="9"/>
  <c r="G69" i="9"/>
  <c r="E69" i="9" s="1"/>
  <c r="F69" i="9"/>
  <c r="H68" i="9"/>
  <c r="G68" i="9"/>
  <c r="E68" i="9" s="1"/>
  <c r="B68" i="9" s="1"/>
  <c r="F68" i="9"/>
  <c r="H67" i="9"/>
  <c r="E67" i="9" s="1"/>
  <c r="B67" i="9" s="1"/>
  <c r="G67" i="9"/>
  <c r="F67" i="9"/>
  <c r="H66" i="9"/>
  <c r="G66" i="9"/>
  <c r="F66" i="9"/>
  <c r="E66" i="9"/>
  <c r="B66" i="9" s="1"/>
  <c r="H65" i="9"/>
  <c r="G65" i="9"/>
  <c r="E65" i="9" s="1"/>
  <c r="B65" i="9" s="1"/>
  <c r="F65" i="9"/>
  <c r="H64" i="9"/>
  <c r="G64" i="9"/>
  <c r="E64" i="9" s="1"/>
  <c r="B64" i="9" s="1"/>
  <c r="F64" i="9"/>
  <c r="H63" i="9"/>
  <c r="E63" i="9" s="1"/>
  <c r="G63" i="9"/>
  <c r="F63" i="9"/>
  <c r="B63" i="9"/>
  <c r="H62" i="9"/>
  <c r="G62" i="9"/>
  <c r="F62" i="9"/>
  <c r="E62" i="9"/>
  <c r="B62" i="9" s="1"/>
  <c r="H61" i="9"/>
  <c r="G61" i="9"/>
  <c r="E61" i="9" s="1"/>
  <c r="F61" i="9"/>
  <c r="H60" i="9"/>
  <c r="G60" i="9"/>
  <c r="E60" i="9" s="1"/>
  <c r="B60" i="9" s="1"/>
  <c r="F60" i="9"/>
  <c r="H59" i="9"/>
  <c r="E59" i="9" s="1"/>
  <c r="B59" i="9" s="1"/>
  <c r="G59" i="9"/>
  <c r="F59" i="9"/>
  <c r="H58" i="9"/>
  <c r="G58" i="9"/>
  <c r="F58" i="9"/>
  <c r="E58" i="9"/>
  <c r="B58" i="9" s="1"/>
  <c r="H57" i="9"/>
  <c r="G57" i="9"/>
  <c r="F57" i="9"/>
  <c r="H56" i="9"/>
  <c r="G56" i="9"/>
  <c r="F56" i="9"/>
  <c r="H55" i="9"/>
  <c r="G55" i="9"/>
  <c r="F55" i="9"/>
  <c r="H54" i="9"/>
  <c r="G54" i="9"/>
  <c r="F54" i="9"/>
  <c r="E54" i="9"/>
  <c r="B54" i="9" s="1"/>
  <c r="H53" i="9"/>
  <c r="G53" i="9"/>
  <c r="F53" i="9"/>
  <c r="H52" i="9"/>
  <c r="G52" i="9"/>
  <c r="E52" i="9" s="1"/>
  <c r="B52" i="9" s="1"/>
  <c r="F52" i="9"/>
  <c r="H51" i="9"/>
  <c r="G51" i="9"/>
  <c r="F51" i="9"/>
  <c r="H50" i="9"/>
  <c r="G50" i="9"/>
  <c r="F50" i="9"/>
  <c r="H49" i="9"/>
  <c r="G49" i="9"/>
  <c r="F49" i="9"/>
  <c r="H48" i="9"/>
  <c r="G48" i="9"/>
  <c r="F48" i="9"/>
  <c r="H47" i="9"/>
  <c r="E47" i="9" s="1"/>
  <c r="G47" i="9"/>
  <c r="F47" i="9"/>
  <c r="B47" i="9"/>
  <c r="H46" i="9"/>
  <c r="G46" i="9"/>
  <c r="F46" i="9"/>
  <c r="H45" i="9"/>
  <c r="G45" i="9"/>
  <c r="E45" i="9" s="1"/>
  <c r="F45" i="9"/>
  <c r="H44" i="9"/>
  <c r="G44" i="9"/>
  <c r="E44" i="9" s="1"/>
  <c r="B44" i="9" s="1"/>
  <c r="F44" i="9"/>
  <c r="H43" i="9"/>
  <c r="E43" i="9" s="1"/>
  <c r="B43" i="9" s="1"/>
  <c r="G43" i="9"/>
  <c r="F43" i="9"/>
  <c r="H42" i="9"/>
  <c r="G42" i="9"/>
  <c r="F42" i="9"/>
  <c r="E42" i="9"/>
  <c r="B42" i="9" s="1"/>
  <c r="H41" i="9"/>
  <c r="G41" i="9"/>
  <c r="E41" i="9" s="1"/>
  <c r="B41" i="9" s="1"/>
  <c r="F41" i="9"/>
  <c r="H40" i="9"/>
  <c r="G40" i="9"/>
  <c r="E40" i="9" s="1"/>
  <c r="B40" i="9" s="1"/>
  <c r="F40" i="9"/>
  <c r="H39" i="9"/>
  <c r="E39" i="9" s="1"/>
  <c r="G39" i="9"/>
  <c r="F39" i="9"/>
  <c r="B39" i="9"/>
  <c r="H38" i="9"/>
  <c r="G38" i="9"/>
  <c r="F38" i="9"/>
  <c r="E38" i="9"/>
  <c r="B38" i="9" s="1"/>
  <c r="H37" i="9"/>
  <c r="G37" i="9"/>
  <c r="F37" i="9"/>
  <c r="H36" i="9"/>
  <c r="G36" i="9"/>
  <c r="F36" i="9"/>
  <c r="H35" i="9"/>
  <c r="G35" i="9"/>
  <c r="F35" i="9"/>
  <c r="H34" i="9"/>
  <c r="G34" i="9"/>
  <c r="F34" i="9"/>
  <c r="H33" i="9"/>
  <c r="G33" i="9"/>
  <c r="E33" i="9" s="1"/>
  <c r="B33" i="9" s="1"/>
  <c r="F33" i="9"/>
  <c r="H32" i="9"/>
  <c r="G32" i="9"/>
  <c r="E32" i="9" s="1"/>
  <c r="B32" i="9" s="1"/>
  <c r="F32" i="9"/>
  <c r="H31" i="9"/>
  <c r="G31" i="9"/>
  <c r="F31" i="9"/>
  <c r="H30" i="9"/>
  <c r="G30" i="9"/>
  <c r="F30" i="9"/>
  <c r="E30" i="9"/>
  <c r="B30" i="9" s="1"/>
  <c r="H29" i="9"/>
  <c r="G29" i="9"/>
  <c r="E29" i="9" s="1"/>
  <c r="F29" i="9"/>
  <c r="H28" i="9"/>
  <c r="G28" i="9"/>
  <c r="E28" i="9" s="1"/>
  <c r="B28" i="9" s="1"/>
  <c r="F28" i="9"/>
  <c r="H27" i="9"/>
  <c r="E27" i="9" s="1"/>
  <c r="B27" i="9" s="1"/>
  <c r="G27" i="9"/>
  <c r="F27" i="9"/>
  <c r="H26" i="9"/>
  <c r="E26" i="9" s="1"/>
  <c r="B26" i="9" s="1"/>
  <c r="G26" i="9"/>
  <c r="F26" i="9"/>
  <c r="H25" i="9"/>
  <c r="G25" i="9"/>
  <c r="E25" i="9" s="1"/>
  <c r="B25" i="9" s="1"/>
  <c r="F25" i="9"/>
  <c r="F24" i="9"/>
  <c r="F4" i="9"/>
  <c r="O3" i="9"/>
  <c r="G296" i="9" s="1"/>
  <c r="I3" i="9"/>
  <c r="G227" i="9" s="1"/>
  <c r="E227" i="9" s="1"/>
  <c r="B227" i="9" s="1"/>
  <c r="H3" i="9"/>
  <c r="G3" i="9"/>
  <c r="D104" i="8"/>
  <c r="D97" i="8"/>
  <c r="D92" i="8"/>
  <c r="D87" i="8"/>
  <c r="C1664" i="1" s="1"/>
  <c r="D82" i="8"/>
  <c r="D77" i="8"/>
  <c r="D72" i="8"/>
  <c r="D67" i="8"/>
  <c r="C1644" i="1" s="1"/>
  <c r="H1644" i="1" s="1"/>
  <c r="D62" i="8"/>
  <c r="D57" i="8"/>
  <c r="D52" i="8"/>
  <c r="D46" i="8"/>
  <c r="D37" i="8"/>
  <c r="D27" i="8"/>
  <c r="D25" i="8" s="1"/>
  <c r="D18" i="8"/>
  <c r="D8" i="8"/>
  <c r="D6" i="8" s="1"/>
  <c r="C1583" i="1" s="1"/>
  <c r="E44" i="7"/>
  <c r="D44" i="7"/>
  <c r="E39" i="7"/>
  <c r="D39" i="7"/>
  <c r="D38" i="7" s="1"/>
  <c r="E30" i="7"/>
  <c r="D30" i="7"/>
  <c r="E23" i="7"/>
  <c r="D23" i="7"/>
  <c r="E22" i="7"/>
  <c r="D22" i="7"/>
  <c r="E14" i="7"/>
  <c r="D14" i="7"/>
  <c r="E7" i="7"/>
  <c r="E6" i="7" s="1"/>
  <c r="D7" i="7"/>
  <c r="D6" i="7" s="1"/>
  <c r="D5" i="7" s="1"/>
  <c r="C1538" i="1" s="1"/>
  <c r="E5"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E115" i="6"/>
  <c r="D115" i="6"/>
  <c r="E114" i="6"/>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F94" i="6" s="1"/>
  <c r="F93" i="6"/>
  <c r="F92" i="6"/>
  <c r="F91" i="6"/>
  <c r="F90" i="6"/>
  <c r="E90" i="6"/>
  <c r="D90" i="6"/>
  <c r="F88" i="6"/>
  <c r="F87" i="6"/>
  <c r="F86" i="6"/>
  <c r="F85" i="6"/>
  <c r="F84" i="6"/>
  <c r="F83" i="6"/>
  <c r="F82" i="6"/>
  <c r="E82" i="6"/>
  <c r="D82" i="6"/>
  <c r="F81" i="6"/>
  <c r="F80" i="6"/>
  <c r="F79" i="6"/>
  <c r="F78" i="6"/>
  <c r="F77" i="6"/>
  <c r="F76"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c r="F296" i="5" s="1"/>
  <c r="F295" i="5"/>
  <c r="F294" i="5"/>
  <c r="F293" i="5"/>
  <c r="F292" i="5"/>
  <c r="E291" i="5"/>
  <c r="D291" i="5"/>
  <c r="F290" i="5"/>
  <c r="F289" i="5"/>
  <c r="F288" i="5"/>
  <c r="F287" i="5"/>
  <c r="F286" i="5"/>
  <c r="F285" i="5"/>
  <c r="F284" i="5"/>
  <c r="F283" i="5"/>
  <c r="F282" i="5"/>
  <c r="F281" i="5"/>
  <c r="F280" i="5"/>
  <c r="F279" i="5"/>
  <c r="F278" i="5"/>
  <c r="E277" i="5"/>
  <c r="D277" i="5"/>
  <c r="C1281" i="1" s="1"/>
  <c r="F276" i="5"/>
  <c r="F275" i="5"/>
  <c r="E274" i="5"/>
  <c r="F273" i="5"/>
  <c r="F272" i="5"/>
  <c r="F271" i="5"/>
  <c r="F270" i="5"/>
  <c r="F269" i="5"/>
  <c r="F268" i="5"/>
  <c r="F267" i="5"/>
  <c r="F266" i="5"/>
  <c r="F265" i="5"/>
  <c r="E264" i="5"/>
  <c r="D264" i="5"/>
  <c r="F264" i="5" s="1"/>
  <c r="F263" i="5"/>
  <c r="F262" i="5"/>
  <c r="F261" i="5"/>
  <c r="E260" i="5"/>
  <c r="D1264" i="1" s="1"/>
  <c r="D260" i="5"/>
  <c r="F259" i="5"/>
  <c r="F258" i="5"/>
  <c r="F257" i="5"/>
  <c r="E256" i="5"/>
  <c r="D1260" i="1" s="1"/>
  <c r="D256" i="5"/>
  <c r="F254" i="5"/>
  <c r="F253" i="5"/>
  <c r="E252" i="5"/>
  <c r="D1256" i="1" s="1"/>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20" i="5" s="1"/>
  <c r="D219" i="5"/>
  <c r="F218" i="5"/>
  <c r="F217" i="5"/>
  <c r="F216" i="5"/>
  <c r="F215" i="5"/>
  <c r="F214" i="5"/>
  <c r="F213" i="5"/>
  <c r="F212" i="5"/>
  <c r="F211" i="5"/>
  <c r="E211" i="5"/>
  <c r="D211" i="5"/>
  <c r="F210" i="5"/>
  <c r="F209" i="5"/>
  <c r="F208" i="5"/>
  <c r="F207" i="5"/>
  <c r="F206" i="5"/>
  <c r="F205" i="5"/>
  <c r="F204" i="5"/>
  <c r="E204" i="5"/>
  <c r="D204" i="5"/>
  <c r="D203" i="5" s="1"/>
  <c r="G338" i="9" s="1"/>
  <c r="E338" i="9" s="1"/>
  <c r="B338" i="9" s="1"/>
  <c r="F203" i="5"/>
  <c r="E203" i="5"/>
  <c r="H338" i="9"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F181" i="5"/>
  <c r="E181" i="5"/>
  <c r="E178" i="5" s="1"/>
  <c r="D1182" i="1" s="1"/>
  <c r="D181" i="5"/>
  <c r="F180" i="5"/>
  <c r="F179" i="5"/>
  <c r="D178" i="5"/>
  <c r="G336" i="9" s="1"/>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E150" i="5"/>
  <c r="H315" i="9" s="1"/>
  <c r="D150" i="5"/>
  <c r="F149" i="5"/>
  <c r="F148" i="5"/>
  <c r="E147" i="5"/>
  <c r="D1152" i="1" s="1"/>
  <c r="F146" i="5"/>
  <c r="F145" i="5"/>
  <c r="F144" i="5"/>
  <c r="F143" i="5"/>
  <c r="E143" i="5"/>
  <c r="D143" i="5"/>
  <c r="F142" i="5"/>
  <c r="F141" i="5"/>
  <c r="F140" i="5"/>
  <c r="F139" i="5"/>
  <c r="F138" i="5"/>
  <c r="F137" i="5"/>
  <c r="E136" i="5"/>
  <c r="E135" i="5" s="1"/>
  <c r="D136" i="5"/>
  <c r="F134" i="5"/>
  <c r="F133" i="5"/>
  <c r="F132" i="5"/>
  <c r="F131" i="5"/>
  <c r="F130" i="5"/>
  <c r="F129" i="5"/>
  <c r="F128" i="5"/>
  <c r="E127" i="5"/>
  <c r="D127" i="5"/>
  <c r="F127" i="5" s="1"/>
  <c r="F126" i="5"/>
  <c r="F125" i="5"/>
  <c r="F124" i="5"/>
  <c r="F123" i="5"/>
  <c r="F122" i="5"/>
  <c r="F121" i="5"/>
  <c r="E120" i="5"/>
  <c r="E119" i="5" s="1"/>
  <c r="D1124" i="1" s="1"/>
  <c r="D120" i="5"/>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88" i="5"/>
  <c r="F87" i="5"/>
  <c r="F86" i="5"/>
  <c r="F85" i="5"/>
  <c r="F84" i="5"/>
  <c r="F83" i="5"/>
  <c r="E82" i="5"/>
  <c r="D1087" i="1" s="1"/>
  <c r="D82" i="5"/>
  <c r="F81" i="5"/>
  <c r="F80" i="5"/>
  <c r="F79" i="5"/>
  <c r="F78" i="5"/>
  <c r="F77" i="5"/>
  <c r="F76" i="5"/>
  <c r="E76" i="5"/>
  <c r="D76" i="5"/>
  <c r="F75" i="5"/>
  <c r="F74" i="5"/>
  <c r="F73" i="5"/>
  <c r="F72" i="5"/>
  <c r="E71" i="5"/>
  <c r="E70" i="5" s="1"/>
  <c r="D1075" i="1" s="1"/>
  <c r="D71" i="5"/>
  <c r="D70"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1040" i="1" s="1"/>
  <c r="D35" i="5"/>
  <c r="F34" i="5"/>
  <c r="F33" i="5"/>
  <c r="F32" i="5"/>
  <c r="F31" i="5"/>
  <c r="F30" i="5"/>
  <c r="E29" i="5"/>
  <c r="D29" i="5"/>
  <c r="F29" i="5" s="1"/>
  <c r="F28" i="5"/>
  <c r="F27" i="5"/>
  <c r="F26" i="5"/>
  <c r="F25" i="5"/>
  <c r="F24" i="5"/>
  <c r="F23" i="5"/>
  <c r="F22" i="5"/>
  <c r="F21" i="5"/>
  <c r="F20" i="5"/>
  <c r="E19" i="5"/>
  <c r="D1024" i="1" s="1"/>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E629" i="4" s="1"/>
  <c r="D636" i="4"/>
  <c r="F636" i="4" s="1"/>
  <c r="F635" i="4"/>
  <c r="F634" i="4"/>
  <c r="F633" i="4"/>
  <c r="E633" i="4"/>
  <c r="D633" i="4"/>
  <c r="F632" i="4"/>
  <c r="F631" i="4"/>
  <c r="F630" i="4"/>
  <c r="E630" i="4"/>
  <c r="D630" i="4"/>
  <c r="D629" i="4" s="1"/>
  <c r="F629"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C601" i="1" s="1"/>
  <c r="F606" i="4"/>
  <c r="F605" i="4"/>
  <c r="F604" i="4"/>
  <c r="F603" i="4"/>
  <c r="E603" i="4"/>
  <c r="D603" i="4"/>
  <c r="F602" i="4"/>
  <c r="F601" i="4"/>
  <c r="F600" i="4"/>
  <c r="F599" i="4"/>
  <c r="E598" i="4"/>
  <c r="E597" i="4" s="1"/>
  <c r="D598" i="4"/>
  <c r="F598" i="4" s="1"/>
  <c r="F596" i="4"/>
  <c r="F595" i="4"/>
  <c r="E594" i="4"/>
  <c r="D594" i="4"/>
  <c r="F594" i="4" s="1"/>
  <c r="F593" i="4"/>
  <c r="F592" i="4"/>
  <c r="F591" i="4"/>
  <c r="E591" i="4"/>
  <c r="D591" i="4"/>
  <c r="F590" i="4"/>
  <c r="F589" i="4"/>
  <c r="E589" i="4"/>
  <c r="D589" i="4"/>
  <c r="F588" i="4"/>
  <c r="F587" i="4"/>
  <c r="F586" i="4"/>
  <c r="E585" i="4"/>
  <c r="D585" i="4"/>
  <c r="F583" i="4"/>
  <c r="F582" i="4"/>
  <c r="E581" i="4"/>
  <c r="D581" i="4"/>
  <c r="F581" i="4" s="1"/>
  <c r="F580" i="4"/>
  <c r="F579" i="4"/>
  <c r="E578" i="4"/>
  <c r="E571" i="4" s="1"/>
  <c r="D578" i="4"/>
  <c r="F578" i="4" s="1"/>
  <c r="F577" i="4"/>
  <c r="F576" i="4"/>
  <c r="F575" i="4"/>
  <c r="E575" i="4"/>
  <c r="D575" i="4"/>
  <c r="F574" i="4"/>
  <c r="F573" i="4"/>
  <c r="F572" i="4"/>
  <c r="E572" i="4"/>
  <c r="D572" i="4"/>
  <c r="D571" i="4" s="1"/>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4" i="4"/>
  <c r="F533" i="4"/>
  <c r="F532" i="4"/>
  <c r="E532" i="4"/>
  <c r="D532" i="4"/>
  <c r="F531" i="4"/>
  <c r="F530" i="4"/>
  <c r="E529" i="4"/>
  <c r="D529" i="4"/>
  <c r="F528" i="4"/>
  <c r="F527" i="4"/>
  <c r="E526" i="4"/>
  <c r="E522" i="4" s="1"/>
  <c r="D516" i="1" s="1"/>
  <c r="D526" i="4"/>
  <c r="F526" i="4" s="1"/>
  <c r="F525" i="4"/>
  <c r="F524" i="4"/>
  <c r="F523"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85" i="1" s="1"/>
  <c r="D492" i="4"/>
  <c r="F492" i="4" s="1"/>
  <c r="D491" i="4"/>
  <c r="F491" i="4" s="1"/>
  <c r="F490" i="4"/>
  <c r="F489" i="4"/>
  <c r="E488" i="4"/>
  <c r="D488" i="4"/>
  <c r="F488" i="4" s="1"/>
  <c r="F487" i="4"/>
  <c r="F486" i="4"/>
  <c r="F485" i="4"/>
  <c r="E485" i="4"/>
  <c r="D485" i="4"/>
  <c r="F484" i="4"/>
  <c r="F483" i="4"/>
  <c r="F482" i="4"/>
  <c r="F481" i="4"/>
  <c r="E480" i="4"/>
  <c r="E479" i="4" s="1"/>
  <c r="D473" i="1" s="1"/>
  <c r="D480" i="4"/>
  <c r="F480" i="4" s="1"/>
  <c r="D479" i="4"/>
  <c r="F479" i="4" s="1"/>
  <c r="F478" i="4"/>
  <c r="F477" i="4"/>
  <c r="E476" i="4"/>
  <c r="D476" i="4"/>
  <c r="F476" i="4" s="1"/>
  <c r="F475" i="4"/>
  <c r="F474" i="4"/>
  <c r="F473" i="4"/>
  <c r="E473" i="4"/>
  <c r="D473" i="4"/>
  <c r="F472" i="4"/>
  <c r="F471" i="4"/>
  <c r="F470" i="4"/>
  <c r="E470" i="4"/>
  <c r="D470" i="4"/>
  <c r="F469" i="4"/>
  <c r="F468" i="4"/>
  <c r="E467" i="4"/>
  <c r="D467" i="4"/>
  <c r="C461" i="1" s="1"/>
  <c r="F465" i="4"/>
  <c r="F464" i="4"/>
  <c r="F463" i="4"/>
  <c r="F462" i="4"/>
  <c r="F461" i="4"/>
  <c r="F460" i="4"/>
  <c r="F459" i="4"/>
  <c r="F458" i="4"/>
  <c r="F457" i="4"/>
  <c r="E457" i="4"/>
  <c r="D457" i="4"/>
  <c r="F456" i="4"/>
  <c r="F455" i="4"/>
  <c r="F454" i="4"/>
  <c r="F453" i="4"/>
  <c r="E452" i="4"/>
  <c r="D446" i="1" s="1"/>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D431" i="4"/>
  <c r="E428" i="4"/>
  <c r="F428" i="4" s="1"/>
  <c r="D428" i="4"/>
  <c r="E427" i="4"/>
  <c r="D427" i="4"/>
  <c r="D648" i="4" s="1"/>
  <c r="F648" i="4" s="1"/>
  <c r="E426" i="4"/>
  <c r="D426" i="4"/>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C374" i="1" s="1"/>
  <c r="F378" i="4"/>
  <c r="F377" i="4"/>
  <c r="F376" i="4"/>
  <c r="F375" i="4"/>
  <c r="E374" i="4"/>
  <c r="D374" i="4"/>
  <c r="F372" i="4"/>
  <c r="F371" i="4"/>
  <c r="F370" i="4"/>
  <c r="F369" i="4"/>
  <c r="F368" i="4"/>
  <c r="F367" i="4"/>
  <c r="E366" i="4"/>
  <c r="D366" i="4"/>
  <c r="F365" i="4"/>
  <c r="F364" i="4"/>
  <c r="F363" i="4"/>
  <c r="F362" i="4"/>
  <c r="E362" i="4"/>
  <c r="D362" i="4"/>
  <c r="E361" i="4"/>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3" i="4"/>
  <c r="F312" i="4"/>
  <c r="F311" i="4"/>
  <c r="F310" i="4"/>
  <c r="E310" i="4"/>
  <c r="D310" i="4"/>
  <c r="E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E273" i="4" s="1"/>
  <c r="D278" i="4"/>
  <c r="F278" i="4" s="1"/>
  <c r="F277" i="4"/>
  <c r="F276" i="4"/>
  <c r="F275" i="4"/>
  <c r="E274" i="4"/>
  <c r="D274" i="4"/>
  <c r="D273" i="4" s="1"/>
  <c r="F272" i="4"/>
  <c r="F271" i="4"/>
  <c r="F270" i="4"/>
  <c r="E269" i="4"/>
  <c r="D269" i="4"/>
  <c r="F269" i="4" s="1"/>
  <c r="F268" i="4"/>
  <c r="F267" i="4"/>
  <c r="F266" i="4"/>
  <c r="F265" i="4"/>
  <c r="F264" i="4"/>
  <c r="E263" i="4"/>
  <c r="D263"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E230" i="4" s="1"/>
  <c r="D242" i="4"/>
  <c r="F242" i="4" s="1"/>
  <c r="F241" i="4"/>
  <c r="F240" i="4"/>
  <c r="F239" i="4"/>
  <c r="F238" i="4"/>
  <c r="E237" i="4"/>
  <c r="D237" i="4"/>
  <c r="F236" i="4"/>
  <c r="F235" i="4"/>
  <c r="E234" i="4"/>
  <c r="D234" i="4"/>
  <c r="F234" i="4" s="1"/>
  <c r="F233" i="4"/>
  <c r="F232" i="4"/>
  <c r="F231" i="4"/>
  <c r="E231" i="4"/>
  <c r="D231" i="4"/>
  <c r="F229" i="4"/>
  <c r="F228" i="4"/>
  <c r="F227" i="4"/>
  <c r="F226" i="4"/>
  <c r="E225" i="4"/>
  <c r="D225" i="4"/>
  <c r="F225" i="4" s="1"/>
  <c r="F224" i="4"/>
  <c r="F223" i="4"/>
  <c r="E222" i="4"/>
  <c r="E221" i="4" s="1"/>
  <c r="D222" i="4"/>
  <c r="F222" i="4" s="1"/>
  <c r="D221" i="4"/>
  <c r="F221" i="4" s="1"/>
  <c r="F220" i="4"/>
  <c r="F219" i="4"/>
  <c r="F218" i="4"/>
  <c r="F217" i="4"/>
  <c r="E216" i="4"/>
  <c r="D216" i="4"/>
  <c r="F216" i="4" s="1"/>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C190" i="1" s="1"/>
  <c r="F193" i="4"/>
  <c r="F192" i="4"/>
  <c r="F191" i="4"/>
  <c r="F190" i="4"/>
  <c r="E189" i="4"/>
  <c r="D189" i="4"/>
  <c r="F188" i="4"/>
  <c r="F187" i="4"/>
  <c r="F186" i="4"/>
  <c r="F185" i="4"/>
  <c r="F184" i="4"/>
  <c r="F183" i="4"/>
  <c r="F182" i="4"/>
  <c r="F181" i="4"/>
  <c r="F180" i="4"/>
  <c r="F179" i="4"/>
  <c r="E178" i="4"/>
  <c r="D178" i="4"/>
  <c r="F177" i="4"/>
  <c r="F176" i="4"/>
  <c r="F175" i="4"/>
  <c r="F174" i="4"/>
  <c r="F173" i="4"/>
  <c r="F172" i="4"/>
  <c r="F171" i="4"/>
  <c r="E170" i="4"/>
  <c r="D170" i="4"/>
  <c r="C166" i="1" s="1"/>
  <c r="F169" i="4"/>
  <c r="F168" i="4"/>
  <c r="F167" i="4"/>
  <c r="F166" i="4"/>
  <c r="E165" i="4"/>
  <c r="D165" i="4"/>
  <c r="C161" i="1" s="1"/>
  <c r="F163" i="4"/>
  <c r="F162" i="4"/>
  <c r="F161" i="4"/>
  <c r="E160" i="4"/>
  <c r="D160" i="4"/>
  <c r="F160" i="4" s="1"/>
  <c r="F159" i="4"/>
  <c r="F158" i="4"/>
  <c r="F157" i="4"/>
  <c r="F156" i="4"/>
  <c r="F155" i="4"/>
  <c r="E154" i="4"/>
  <c r="E153" i="4" s="1"/>
  <c r="D154" i="4"/>
  <c r="F151" i="4"/>
  <c r="F150" i="4"/>
  <c r="F149" i="4"/>
  <c r="F148" i="4"/>
  <c r="F147" i="4"/>
  <c r="F146" i="4"/>
  <c r="F145" i="4"/>
  <c r="F144" i="4"/>
  <c r="F143" i="4"/>
  <c r="F142" i="4"/>
  <c r="F141" i="4"/>
  <c r="E141" i="4"/>
  <c r="D141" i="4"/>
  <c r="E140" i="4"/>
  <c r="D140" i="4"/>
  <c r="F140" i="4" s="1"/>
  <c r="F139" i="4"/>
  <c r="F138" i="4"/>
  <c r="F137" i="4"/>
  <c r="F136" i="4"/>
  <c r="E135" i="4"/>
  <c r="E134" i="4" s="1"/>
  <c r="D130" i="1" s="1"/>
  <c r="D135" i="4"/>
  <c r="F133" i="4"/>
  <c r="F132" i="4"/>
  <c r="F131" i="4"/>
  <c r="F130" i="4"/>
  <c r="E129" i="4"/>
  <c r="D129" i="4"/>
  <c r="F129" i="4" s="1"/>
  <c r="F128" i="4"/>
  <c r="F127" i="4"/>
  <c r="E126" i="4"/>
  <c r="E125" i="4" s="1"/>
  <c r="D121" i="1" s="1"/>
  <c r="D126" i="4"/>
  <c r="D125" i="4" s="1"/>
  <c r="F124" i="4"/>
  <c r="F123" i="4"/>
  <c r="F122" i="4"/>
  <c r="F121" i="4"/>
  <c r="E120" i="4"/>
  <c r="E106" i="4" s="1"/>
  <c r="D102" i="1" s="1"/>
  <c r="D120" i="4"/>
  <c r="F120" i="4" s="1"/>
  <c r="F119" i="4"/>
  <c r="F118" i="4"/>
  <c r="F117" i="4"/>
  <c r="F116" i="4"/>
  <c r="F115" i="4"/>
  <c r="F114" i="4"/>
  <c r="F113" i="4"/>
  <c r="E112" i="4"/>
  <c r="D112" i="4"/>
  <c r="F112" i="4" s="1"/>
  <c r="F111" i="4"/>
  <c r="F110" i="4"/>
  <c r="F109" i="4"/>
  <c r="F108" i="4"/>
  <c r="F107" i="4"/>
  <c r="E107" i="4"/>
  <c r="D107" i="4"/>
  <c r="D106" i="4"/>
  <c r="F105" i="4"/>
  <c r="F104" i="4"/>
  <c r="F103" i="4"/>
  <c r="F102" i="4"/>
  <c r="F101" i="4"/>
  <c r="F100" i="4"/>
  <c r="F99" i="4"/>
  <c r="F98" i="4"/>
  <c r="E98" i="4"/>
  <c r="D98" i="4"/>
  <c r="F97" i="4"/>
  <c r="F96" i="4"/>
  <c r="F95" i="4"/>
  <c r="F94" i="4"/>
  <c r="F93" i="4"/>
  <c r="F92" i="4"/>
  <c r="E91" i="4"/>
  <c r="D91" i="4"/>
  <c r="F90" i="4"/>
  <c r="F89" i="4"/>
  <c r="F88" i="4"/>
  <c r="F87" i="4"/>
  <c r="F86" i="4"/>
  <c r="F85" i="4"/>
  <c r="F84" i="4"/>
  <c r="E83" i="4"/>
  <c r="D83" i="4"/>
  <c r="E82" i="4"/>
  <c r="F81" i="4"/>
  <c r="F80" i="4"/>
  <c r="F79" i="4"/>
  <c r="F78" i="4"/>
  <c r="E77" i="4"/>
  <c r="D77" i="4"/>
  <c r="F77" i="4" s="1"/>
  <c r="F76" i="4"/>
  <c r="F75" i="4"/>
  <c r="E74" i="4"/>
  <c r="D74" i="4"/>
  <c r="F74" i="4" s="1"/>
  <c r="F73" i="4"/>
  <c r="F72" i="4"/>
  <c r="F71" i="4"/>
  <c r="E71" i="4"/>
  <c r="D71" i="4"/>
  <c r="F70" i="4"/>
  <c r="F69" i="4"/>
  <c r="E68" i="4"/>
  <c r="D64" i="1" s="1"/>
  <c r="D68" i="4"/>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D7" i="4" s="1"/>
  <c r="E7" i="4"/>
  <c r="I41" i="3"/>
  <c r="G41" i="3"/>
  <c r="B41" i="3"/>
  <c r="G40" i="3"/>
  <c r="B40" i="3"/>
  <c r="G39" i="3"/>
  <c r="B39" i="3"/>
  <c r="H38" i="3"/>
  <c r="G38" i="3"/>
  <c r="B38" i="3"/>
  <c r="I36" i="3"/>
  <c r="H36" i="3"/>
  <c r="G36" i="3"/>
  <c r="B36" i="3"/>
  <c r="H35" i="3"/>
  <c r="G35" i="3"/>
  <c r="B35" i="3"/>
  <c r="I34" i="3"/>
  <c r="H34" i="3"/>
  <c r="G34" i="3"/>
  <c r="B34" i="3"/>
  <c r="H33"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H1685" i="1"/>
  <c r="G1685" i="1"/>
  <c r="C1685" i="1"/>
  <c r="G1684" i="1"/>
  <c r="C1684" i="1"/>
  <c r="H1684" i="1" s="1"/>
  <c r="C1683" i="1"/>
  <c r="H1683" i="1" s="1"/>
  <c r="H1682" i="1"/>
  <c r="C1682" i="1"/>
  <c r="G1682" i="1" s="1"/>
  <c r="C1681" i="1"/>
  <c r="H1681" i="1" s="1"/>
  <c r="C1680" i="1"/>
  <c r="G1680" i="1" s="1"/>
  <c r="G1679" i="1"/>
  <c r="C1679" i="1"/>
  <c r="H1679" i="1" s="1"/>
  <c r="C1678" i="1"/>
  <c r="G1678" i="1" s="1"/>
  <c r="H1677" i="1"/>
  <c r="G1677" i="1"/>
  <c r="C1677" i="1"/>
  <c r="G1676" i="1"/>
  <c r="C1676" i="1"/>
  <c r="H1676" i="1" s="1"/>
  <c r="C1675" i="1"/>
  <c r="H1675" i="1" s="1"/>
  <c r="H1674" i="1"/>
  <c r="C1674" i="1"/>
  <c r="G1674" i="1" s="1"/>
  <c r="H1673" i="1"/>
  <c r="G1673" i="1"/>
  <c r="C1673" i="1"/>
  <c r="H1672" i="1"/>
  <c r="C1672" i="1"/>
  <c r="G1672" i="1" s="1"/>
  <c r="G1671" i="1"/>
  <c r="C1671" i="1"/>
  <c r="H1671" i="1" s="1"/>
  <c r="C1670" i="1"/>
  <c r="G1670" i="1" s="1"/>
  <c r="H1669" i="1"/>
  <c r="G1669" i="1"/>
  <c r="C1669" i="1"/>
  <c r="C1668" i="1"/>
  <c r="H1668" i="1" s="1"/>
  <c r="C1667" i="1"/>
  <c r="H1667" i="1" s="1"/>
  <c r="H1666" i="1"/>
  <c r="C1666" i="1"/>
  <c r="G1666" i="1" s="1"/>
  <c r="H1665" i="1"/>
  <c r="G1665" i="1"/>
  <c r="C1665" i="1"/>
  <c r="G1663" i="1"/>
  <c r="C1663" i="1"/>
  <c r="H1663" i="1" s="1"/>
  <c r="C1662" i="1"/>
  <c r="G1662" i="1" s="1"/>
  <c r="H1661" i="1"/>
  <c r="G1661" i="1"/>
  <c r="C1661" i="1"/>
  <c r="G1660" i="1"/>
  <c r="C1660" i="1"/>
  <c r="H1660" i="1" s="1"/>
  <c r="C1659" i="1"/>
  <c r="H1659" i="1" s="1"/>
  <c r="H1658" i="1"/>
  <c r="C1658" i="1"/>
  <c r="G1658" i="1" s="1"/>
  <c r="H1657" i="1"/>
  <c r="G1657" i="1"/>
  <c r="C1657" i="1"/>
  <c r="H1656" i="1"/>
  <c r="C1656" i="1"/>
  <c r="G1656" i="1" s="1"/>
  <c r="G1655" i="1"/>
  <c r="C1655" i="1"/>
  <c r="H1655" i="1" s="1"/>
  <c r="C1654" i="1"/>
  <c r="G1654" i="1" s="1"/>
  <c r="H1653" i="1"/>
  <c r="G1653" i="1"/>
  <c r="C1653" i="1"/>
  <c r="G1652" i="1"/>
  <c r="C1652" i="1"/>
  <c r="H1652" i="1" s="1"/>
  <c r="C1651" i="1"/>
  <c r="H1651" i="1" s="1"/>
  <c r="H1650" i="1"/>
  <c r="C1650" i="1"/>
  <c r="G1650" i="1" s="1"/>
  <c r="H1649" i="1"/>
  <c r="G1649" i="1"/>
  <c r="C1649" i="1"/>
  <c r="H1648" i="1"/>
  <c r="C1648" i="1"/>
  <c r="G1648" i="1" s="1"/>
  <c r="G1647" i="1"/>
  <c r="C1647" i="1"/>
  <c r="H1647" i="1" s="1"/>
  <c r="C1646" i="1"/>
  <c r="G1646" i="1" s="1"/>
  <c r="H1645" i="1"/>
  <c r="G1645" i="1"/>
  <c r="C1645" i="1"/>
  <c r="G1644" i="1"/>
  <c r="C1643" i="1"/>
  <c r="H1643" i="1" s="1"/>
  <c r="H1642" i="1"/>
  <c r="C1642" i="1"/>
  <c r="G1642" i="1" s="1"/>
  <c r="H1641" i="1"/>
  <c r="G1641" i="1"/>
  <c r="C1641" i="1"/>
  <c r="C1640" i="1"/>
  <c r="G1640" i="1" s="1"/>
  <c r="G1639" i="1"/>
  <c r="C1639" i="1"/>
  <c r="H1639" i="1" s="1"/>
  <c r="C1638" i="1"/>
  <c r="G1638" i="1" s="1"/>
  <c r="H1637" i="1"/>
  <c r="G1637" i="1"/>
  <c r="C1637" i="1"/>
  <c r="G1636" i="1"/>
  <c r="C1636" i="1"/>
  <c r="H1636" i="1" s="1"/>
  <c r="C1635" i="1"/>
  <c r="H1635" i="1" s="1"/>
  <c r="C1634" i="1"/>
  <c r="G1634" i="1" s="1"/>
  <c r="H1633" i="1"/>
  <c r="G1633" i="1"/>
  <c r="C1633" i="1"/>
  <c r="H1632" i="1"/>
  <c r="C1632" i="1"/>
  <c r="G1632" i="1" s="1"/>
  <c r="G1631" i="1"/>
  <c r="C1631" i="1"/>
  <c r="H1631" i="1" s="1"/>
  <c r="C1630" i="1"/>
  <c r="G1630" i="1" s="1"/>
  <c r="H1629" i="1"/>
  <c r="G1629" i="1"/>
  <c r="C1629" i="1"/>
  <c r="C1627" i="1"/>
  <c r="H1627" i="1" s="1"/>
  <c r="H1626" i="1"/>
  <c r="C1626" i="1"/>
  <c r="G1626" i="1" s="1"/>
  <c r="H1625" i="1"/>
  <c r="G1625" i="1"/>
  <c r="C1625" i="1"/>
  <c r="H1624" i="1"/>
  <c r="C1624" i="1"/>
  <c r="G1624" i="1" s="1"/>
  <c r="G1623" i="1"/>
  <c r="C1623" i="1"/>
  <c r="H1623" i="1" s="1"/>
  <c r="C1620" i="1"/>
  <c r="G1619" i="1"/>
  <c r="C1619" i="1"/>
  <c r="H1619" i="1" s="1"/>
  <c r="C1618" i="1"/>
  <c r="H1617" i="1"/>
  <c r="G1617" i="1"/>
  <c r="C1617" i="1"/>
  <c r="H1616" i="1"/>
  <c r="G1616" i="1"/>
  <c r="C1616" i="1"/>
  <c r="C1615" i="1"/>
  <c r="H1614" i="1"/>
  <c r="C1614" i="1"/>
  <c r="G1614" i="1" s="1"/>
  <c r="H1613" i="1"/>
  <c r="C1613" i="1"/>
  <c r="G1613" i="1" s="1"/>
  <c r="C1612" i="1"/>
  <c r="H1612" i="1" s="1"/>
  <c r="C1611" i="1"/>
  <c r="C1610" i="1"/>
  <c r="G1610" i="1" s="1"/>
  <c r="H1609" i="1"/>
  <c r="G1609" i="1"/>
  <c r="C1609" i="1"/>
  <c r="G1608" i="1"/>
  <c r="C1608" i="1"/>
  <c r="H1608" i="1" s="1"/>
  <c r="C1607" i="1"/>
  <c r="C1606" i="1"/>
  <c r="G1606" i="1" s="1"/>
  <c r="H1605" i="1"/>
  <c r="C1605" i="1"/>
  <c r="G1605" i="1" s="1"/>
  <c r="C1604" i="1"/>
  <c r="H1604" i="1" s="1"/>
  <c r="C1603" i="1"/>
  <c r="C1602" i="1"/>
  <c r="G1602" i="1" s="1"/>
  <c r="H1601" i="1"/>
  <c r="G1601" i="1"/>
  <c r="C1601" i="1"/>
  <c r="G1600" i="1"/>
  <c r="C1600" i="1"/>
  <c r="H1600" i="1" s="1"/>
  <c r="C1599" i="1"/>
  <c r="H1598" i="1"/>
  <c r="C1598" i="1"/>
  <c r="G1598" i="1" s="1"/>
  <c r="H1597" i="1"/>
  <c r="G1597" i="1"/>
  <c r="C1597" i="1"/>
  <c r="G1596" i="1"/>
  <c r="C1596" i="1"/>
  <c r="H1596" i="1" s="1"/>
  <c r="C1595" i="1"/>
  <c r="C1594" i="1"/>
  <c r="G1594" i="1" s="1"/>
  <c r="H1593" i="1"/>
  <c r="G1593" i="1"/>
  <c r="C1593" i="1"/>
  <c r="G1592" i="1"/>
  <c r="C1592" i="1"/>
  <c r="H1592" i="1" s="1"/>
  <c r="C1591" i="1"/>
  <c r="H1590" i="1"/>
  <c r="C1590" i="1"/>
  <c r="G1590" i="1" s="1"/>
  <c r="H1589" i="1"/>
  <c r="G1589" i="1"/>
  <c r="C1589" i="1"/>
  <c r="C1588" i="1"/>
  <c r="H1588" i="1" s="1"/>
  <c r="C1587" i="1"/>
  <c r="H1586" i="1"/>
  <c r="C1586" i="1"/>
  <c r="G1586" i="1" s="1"/>
  <c r="G1584" i="1"/>
  <c r="C1584" i="1"/>
  <c r="H1584" i="1" s="1"/>
  <c r="H1582" i="1"/>
  <c r="C1582" i="1"/>
  <c r="G1582" i="1" s="1"/>
  <c r="D1581" i="1"/>
  <c r="C1581" i="1"/>
  <c r="H1580" i="1"/>
  <c r="G1580" i="1"/>
  <c r="D1580" i="1"/>
  <c r="C1580" i="1"/>
  <c r="J1580" i="1" s="1"/>
  <c r="D1579" i="1"/>
  <c r="C1579" i="1"/>
  <c r="H1578" i="1"/>
  <c r="G1578" i="1"/>
  <c r="D1578" i="1"/>
  <c r="C1578" i="1"/>
  <c r="J1578" i="1" s="1"/>
  <c r="H1577" i="1"/>
  <c r="G1577" i="1"/>
  <c r="D1577" i="1"/>
  <c r="C1577" i="1"/>
  <c r="D1576" i="1"/>
  <c r="C1576" i="1"/>
  <c r="H1575" i="1"/>
  <c r="G1575" i="1"/>
  <c r="D1575" i="1"/>
  <c r="C1575" i="1"/>
  <c r="J1575" i="1" s="1"/>
  <c r="D1574" i="1"/>
  <c r="C1574" i="1"/>
  <c r="H1573" i="1"/>
  <c r="G1573" i="1"/>
  <c r="D1573" i="1"/>
  <c r="C1573" i="1"/>
  <c r="J1573" i="1" s="1"/>
  <c r="C1572" i="1"/>
  <c r="C1571" i="1"/>
  <c r="D1570" i="1"/>
  <c r="J1570" i="1" s="1"/>
  <c r="C1570" i="1"/>
  <c r="H1569" i="1"/>
  <c r="G1569" i="1"/>
  <c r="I1569" i="1" s="1"/>
  <c r="D1569" i="1"/>
  <c r="C1569" i="1"/>
  <c r="J1569" i="1" s="1"/>
  <c r="D1568" i="1"/>
  <c r="J1568" i="1" s="1"/>
  <c r="C1568" i="1"/>
  <c r="H1567" i="1"/>
  <c r="G1567" i="1"/>
  <c r="I1567" i="1" s="1"/>
  <c r="D1567" i="1"/>
  <c r="C1567" i="1"/>
  <c r="J1567" i="1" s="1"/>
  <c r="D1566" i="1"/>
  <c r="J1566" i="1" s="1"/>
  <c r="C1566" i="1"/>
  <c r="H1565" i="1"/>
  <c r="G1565" i="1"/>
  <c r="I1565" i="1" s="1"/>
  <c r="D1565" i="1"/>
  <c r="C1565" i="1"/>
  <c r="J1565" i="1" s="1"/>
  <c r="D1564" i="1"/>
  <c r="J1564" i="1" s="1"/>
  <c r="C1564" i="1"/>
  <c r="D1563" i="1"/>
  <c r="C1563" i="1"/>
  <c r="H1562" i="1"/>
  <c r="G1562" i="1"/>
  <c r="D1562" i="1"/>
  <c r="C1562" i="1"/>
  <c r="J1562" i="1" s="1"/>
  <c r="D1561" i="1"/>
  <c r="C1561" i="1"/>
  <c r="H1560" i="1"/>
  <c r="G1560" i="1"/>
  <c r="D1560" i="1"/>
  <c r="C1560" i="1"/>
  <c r="J1560" i="1" s="1"/>
  <c r="D1559" i="1"/>
  <c r="C1559" i="1"/>
  <c r="H1558" i="1"/>
  <c r="G1558" i="1"/>
  <c r="D1558" i="1"/>
  <c r="C1558" i="1"/>
  <c r="J1558" i="1" s="1"/>
  <c r="D1557" i="1"/>
  <c r="C1557" i="1"/>
  <c r="D1556" i="1"/>
  <c r="C1556" i="1"/>
  <c r="D1555" i="1"/>
  <c r="C1555" i="1"/>
  <c r="H1554" i="1"/>
  <c r="G1554" i="1"/>
  <c r="D1554" i="1"/>
  <c r="C1554" i="1"/>
  <c r="J1554" i="1" s="1"/>
  <c r="D1553" i="1"/>
  <c r="C1553" i="1"/>
  <c r="H1552" i="1"/>
  <c r="G1552" i="1"/>
  <c r="D1552" i="1"/>
  <c r="C1552" i="1"/>
  <c r="J1552" i="1" s="1"/>
  <c r="D1551" i="1"/>
  <c r="C1551" i="1"/>
  <c r="H1550" i="1"/>
  <c r="G1550" i="1"/>
  <c r="D1550" i="1"/>
  <c r="C1550" i="1"/>
  <c r="J1550" i="1" s="1"/>
  <c r="D1549" i="1"/>
  <c r="C1549" i="1"/>
  <c r="H1548" i="1"/>
  <c r="G1548" i="1"/>
  <c r="D1548" i="1"/>
  <c r="C1548" i="1"/>
  <c r="J1548" i="1" s="1"/>
  <c r="D1547" i="1"/>
  <c r="C1547" i="1"/>
  <c r="J1546" i="1"/>
  <c r="D1546" i="1"/>
  <c r="H1546" i="1" s="1"/>
  <c r="C1546" i="1"/>
  <c r="D1545" i="1"/>
  <c r="C1545" i="1"/>
  <c r="J1544" i="1"/>
  <c r="D1544" i="1"/>
  <c r="H1544" i="1" s="1"/>
  <c r="C1544" i="1"/>
  <c r="D1543" i="1"/>
  <c r="C1543" i="1"/>
  <c r="J1542" i="1"/>
  <c r="D1542" i="1"/>
  <c r="H1542" i="1" s="1"/>
  <c r="C1542" i="1"/>
  <c r="D1541" i="1"/>
  <c r="C1541" i="1"/>
  <c r="D1540" i="1"/>
  <c r="D1539" i="1"/>
  <c r="H1539" i="1" s="1"/>
  <c r="C1539" i="1"/>
  <c r="D1536" i="1"/>
  <c r="C1536" i="1"/>
  <c r="G1536" i="1" s="1"/>
  <c r="D1535" i="1"/>
  <c r="C1535" i="1"/>
  <c r="H1534" i="1"/>
  <c r="D1534" i="1"/>
  <c r="C1534" i="1"/>
  <c r="G1534" i="1" s="1"/>
  <c r="H1533" i="1"/>
  <c r="D1533" i="1"/>
  <c r="C1533" i="1"/>
  <c r="G1533" i="1" s="1"/>
  <c r="D1532" i="1"/>
  <c r="C1532" i="1"/>
  <c r="G1532" i="1" s="1"/>
  <c r="D1531" i="1"/>
  <c r="C1531" i="1"/>
  <c r="H1530" i="1"/>
  <c r="D1530" i="1"/>
  <c r="C1530" i="1"/>
  <c r="G1530" i="1" s="1"/>
  <c r="H1529" i="1"/>
  <c r="D1529" i="1"/>
  <c r="C1529" i="1"/>
  <c r="G1529" i="1" s="1"/>
  <c r="D1528" i="1"/>
  <c r="C1528" i="1"/>
  <c r="G1528" i="1" s="1"/>
  <c r="D1527" i="1"/>
  <c r="C1527" i="1"/>
  <c r="H1526" i="1"/>
  <c r="D1526" i="1"/>
  <c r="C1526" i="1"/>
  <c r="G1526" i="1" s="1"/>
  <c r="D1525" i="1"/>
  <c r="D1524" i="1"/>
  <c r="C1524" i="1"/>
  <c r="G1524" i="1" s="1"/>
  <c r="D1523" i="1"/>
  <c r="C1523" i="1"/>
  <c r="D1522" i="1"/>
  <c r="C1522" i="1"/>
  <c r="G1522" i="1" s="1"/>
  <c r="H1521" i="1"/>
  <c r="D1521" i="1"/>
  <c r="C1521" i="1"/>
  <c r="G1521" i="1" s="1"/>
  <c r="D1520" i="1"/>
  <c r="C1520" i="1"/>
  <c r="G1520" i="1" s="1"/>
  <c r="D1519" i="1"/>
  <c r="C1519" i="1"/>
  <c r="H1518" i="1"/>
  <c r="D1518" i="1"/>
  <c r="C1518" i="1"/>
  <c r="G1518" i="1" s="1"/>
  <c r="H1517" i="1"/>
  <c r="D1517" i="1"/>
  <c r="C1517" i="1"/>
  <c r="G1517" i="1" s="1"/>
  <c r="D1516" i="1"/>
  <c r="C1516" i="1"/>
  <c r="G1516" i="1" s="1"/>
  <c r="D1515" i="1"/>
  <c r="C1515" i="1"/>
  <c r="H1514" i="1"/>
  <c r="D1514" i="1"/>
  <c r="C1514" i="1"/>
  <c r="G1514" i="1" s="1"/>
  <c r="H1513" i="1"/>
  <c r="D1513" i="1"/>
  <c r="C1513" i="1"/>
  <c r="G1513" i="1" s="1"/>
  <c r="D1512" i="1"/>
  <c r="C1512" i="1"/>
  <c r="G1512" i="1" s="1"/>
  <c r="D1511" i="1"/>
  <c r="D1509" i="1"/>
  <c r="C1509" i="1"/>
  <c r="G1509" i="1" s="1"/>
  <c r="D1508" i="1"/>
  <c r="C1508" i="1"/>
  <c r="H1507" i="1"/>
  <c r="D1507" i="1"/>
  <c r="C1507" i="1"/>
  <c r="G1507" i="1" s="1"/>
  <c r="H1506" i="1"/>
  <c r="D1506" i="1"/>
  <c r="C1506" i="1"/>
  <c r="G1506" i="1" s="1"/>
  <c r="D1505" i="1"/>
  <c r="C1505" i="1"/>
  <c r="G1505" i="1" s="1"/>
  <c r="D1504" i="1"/>
  <c r="C1504" i="1"/>
  <c r="H1503" i="1"/>
  <c r="D1503" i="1"/>
  <c r="C1503" i="1"/>
  <c r="G1503" i="1" s="1"/>
  <c r="H1502" i="1"/>
  <c r="D1502" i="1"/>
  <c r="C1502" i="1"/>
  <c r="G1502" i="1" s="1"/>
  <c r="D1501" i="1"/>
  <c r="C1501" i="1"/>
  <c r="G1501" i="1" s="1"/>
  <c r="D1500" i="1"/>
  <c r="C1500" i="1"/>
  <c r="H1499" i="1"/>
  <c r="D1499" i="1"/>
  <c r="C1499" i="1"/>
  <c r="G1499" i="1" s="1"/>
  <c r="H1498" i="1"/>
  <c r="D1498" i="1"/>
  <c r="C1498" i="1"/>
  <c r="G1498" i="1" s="1"/>
  <c r="D1497" i="1"/>
  <c r="C1497" i="1"/>
  <c r="G1497" i="1" s="1"/>
  <c r="D1496" i="1"/>
  <c r="C1496" i="1"/>
  <c r="H1495" i="1"/>
  <c r="D1495" i="1"/>
  <c r="C1495" i="1"/>
  <c r="G1495" i="1" s="1"/>
  <c r="H1494" i="1"/>
  <c r="D1494" i="1"/>
  <c r="C1494" i="1"/>
  <c r="G1494" i="1" s="1"/>
  <c r="D1493" i="1"/>
  <c r="C1493" i="1"/>
  <c r="H1493" i="1" s="1"/>
  <c r="D1492" i="1"/>
  <c r="C1492" i="1"/>
  <c r="H1491" i="1"/>
  <c r="D1491" i="1"/>
  <c r="C1491" i="1"/>
  <c r="G1491" i="1" s="1"/>
  <c r="H1490" i="1"/>
  <c r="D1490" i="1"/>
  <c r="C1490" i="1"/>
  <c r="D1489" i="1"/>
  <c r="C1489" i="1"/>
  <c r="D1488" i="1"/>
  <c r="C1488" i="1"/>
  <c r="H1487" i="1"/>
  <c r="D1487" i="1"/>
  <c r="C1487" i="1"/>
  <c r="G1487" i="1" s="1"/>
  <c r="H1486" i="1"/>
  <c r="D1486" i="1"/>
  <c r="C1486" i="1"/>
  <c r="D1485" i="1"/>
  <c r="D1484" i="1"/>
  <c r="C1484" i="1"/>
  <c r="H1483" i="1"/>
  <c r="D1483" i="1"/>
  <c r="C1483" i="1"/>
  <c r="G1483" i="1" s="1"/>
  <c r="H1482" i="1"/>
  <c r="D1482" i="1"/>
  <c r="C1482" i="1"/>
  <c r="D1481" i="1"/>
  <c r="C1481" i="1"/>
  <c r="H1481" i="1" s="1"/>
  <c r="D1480" i="1"/>
  <c r="C1480" i="1"/>
  <c r="H1479" i="1"/>
  <c r="D1479" i="1"/>
  <c r="C1479" i="1"/>
  <c r="G1479" i="1" s="1"/>
  <c r="H1478" i="1"/>
  <c r="D1478" i="1"/>
  <c r="C1478" i="1"/>
  <c r="D1477" i="1"/>
  <c r="C1477" i="1"/>
  <c r="D1476" i="1"/>
  <c r="C1476" i="1"/>
  <c r="H1476" i="1" s="1"/>
  <c r="D1475" i="1"/>
  <c r="C1475" i="1"/>
  <c r="D1474" i="1"/>
  <c r="C1474" i="1"/>
  <c r="H1474" i="1" s="1"/>
  <c r="D1473" i="1"/>
  <c r="C1473" i="1"/>
  <c r="D1472" i="1"/>
  <c r="C1472" i="1"/>
  <c r="H1472" i="1" s="1"/>
  <c r="D1471" i="1"/>
  <c r="D1470" i="1"/>
  <c r="C1470" i="1"/>
  <c r="H1470" i="1" s="1"/>
  <c r="D1469" i="1"/>
  <c r="C1469" i="1"/>
  <c r="D1468" i="1"/>
  <c r="C1468" i="1"/>
  <c r="H1468" i="1" s="1"/>
  <c r="D1467" i="1"/>
  <c r="C1467" i="1"/>
  <c r="D1466" i="1"/>
  <c r="C1466" i="1"/>
  <c r="H1466" i="1" s="1"/>
  <c r="D1465" i="1"/>
  <c r="C1465" i="1"/>
  <c r="D1464" i="1"/>
  <c r="C1464" i="1"/>
  <c r="H1464" i="1" s="1"/>
  <c r="D1463" i="1"/>
  <c r="C1463" i="1"/>
  <c r="D1462" i="1"/>
  <c r="C1462" i="1"/>
  <c r="H1462" i="1" s="1"/>
  <c r="D1461" i="1"/>
  <c r="C1461" i="1"/>
  <c r="D1460" i="1"/>
  <c r="C1460" i="1"/>
  <c r="H1460" i="1" s="1"/>
  <c r="D1459" i="1"/>
  <c r="C1459" i="1"/>
  <c r="D1458" i="1"/>
  <c r="C1458" i="1"/>
  <c r="H1458" i="1" s="1"/>
  <c r="D1457" i="1"/>
  <c r="C1457" i="1"/>
  <c r="D1456" i="1"/>
  <c r="C1456" i="1"/>
  <c r="H1456" i="1" s="1"/>
  <c r="D1455" i="1"/>
  <c r="C1455" i="1"/>
  <c r="D1454" i="1"/>
  <c r="C1454" i="1"/>
  <c r="H1454" i="1" s="1"/>
  <c r="D1453" i="1"/>
  <c r="C1453" i="1"/>
  <c r="D1452" i="1"/>
  <c r="C1452" i="1"/>
  <c r="H1452" i="1" s="1"/>
  <c r="D1451" i="1"/>
  <c r="C1451" i="1"/>
  <c r="D1450" i="1"/>
  <c r="C1450" i="1"/>
  <c r="H1450" i="1" s="1"/>
  <c r="D1449" i="1"/>
  <c r="C1449" i="1"/>
  <c r="D1448" i="1"/>
  <c r="C1448" i="1"/>
  <c r="H1448" i="1" s="1"/>
  <c r="D1447" i="1"/>
  <c r="C1447" i="1"/>
  <c r="D1446" i="1"/>
  <c r="D1445" i="1"/>
  <c r="C1445" i="1"/>
  <c r="H1445" i="1" s="1"/>
  <c r="D1444" i="1"/>
  <c r="C1444" i="1"/>
  <c r="D1443" i="1"/>
  <c r="C1443" i="1"/>
  <c r="H1443" i="1" s="1"/>
  <c r="D1442" i="1"/>
  <c r="C1442" i="1"/>
  <c r="D1441" i="1"/>
  <c r="C1441" i="1"/>
  <c r="H1441" i="1" s="1"/>
  <c r="D1440" i="1"/>
  <c r="C1440" i="1"/>
  <c r="D1439" i="1"/>
  <c r="C1439" i="1"/>
  <c r="H1439" i="1" s="1"/>
  <c r="D1438" i="1"/>
  <c r="C1438" i="1"/>
  <c r="D1437" i="1"/>
  <c r="C1437" i="1"/>
  <c r="H1437" i="1" s="1"/>
  <c r="D1436" i="1"/>
  <c r="C1436" i="1"/>
  <c r="D1435" i="1"/>
  <c r="C1435" i="1"/>
  <c r="H1435" i="1" s="1"/>
  <c r="D1434" i="1"/>
  <c r="C1434" i="1"/>
  <c r="D1433" i="1"/>
  <c r="C1433" i="1"/>
  <c r="H1433" i="1" s="1"/>
  <c r="D1432" i="1"/>
  <c r="C1432" i="1"/>
  <c r="D1430" i="1"/>
  <c r="C1430" i="1"/>
  <c r="D1429" i="1"/>
  <c r="C1429" i="1"/>
  <c r="H1429" i="1" s="1"/>
  <c r="D1428" i="1"/>
  <c r="C1428" i="1"/>
  <c r="D1427" i="1"/>
  <c r="C1427" i="1"/>
  <c r="H1427" i="1" s="1"/>
  <c r="D1426" i="1"/>
  <c r="C1426" i="1"/>
  <c r="D1425" i="1"/>
  <c r="C1425" i="1"/>
  <c r="H1425" i="1" s="1"/>
  <c r="D1424" i="1"/>
  <c r="C1424" i="1"/>
  <c r="D1423" i="1"/>
  <c r="C1423" i="1"/>
  <c r="H1423" i="1" s="1"/>
  <c r="D1422" i="1"/>
  <c r="C1422" i="1"/>
  <c r="D1421" i="1"/>
  <c r="C1421" i="1"/>
  <c r="H1421" i="1" s="1"/>
  <c r="D1420" i="1"/>
  <c r="C1420" i="1"/>
  <c r="D1419" i="1"/>
  <c r="C1419" i="1"/>
  <c r="H1419" i="1" s="1"/>
  <c r="D1418" i="1"/>
  <c r="C1418" i="1"/>
  <c r="D1417" i="1"/>
  <c r="C1417" i="1"/>
  <c r="H1417" i="1" s="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C1301"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D1280" i="1"/>
  <c r="C1280" i="1"/>
  <c r="D1279" i="1"/>
  <c r="C1279" i="1"/>
  <c r="D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C1264" i="1"/>
  <c r="D1263" i="1"/>
  <c r="C1263" i="1"/>
  <c r="D1262" i="1"/>
  <c r="C1262" i="1"/>
  <c r="D1261" i="1"/>
  <c r="C1261" i="1"/>
  <c r="C1260" i="1"/>
  <c r="D1258" i="1"/>
  <c r="C1258" i="1"/>
  <c r="D1257" i="1"/>
  <c r="C1257" i="1"/>
  <c r="C1256"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G1232" i="1"/>
  <c r="D1232" i="1"/>
  <c r="C1232" i="1"/>
  <c r="D1231" i="1"/>
  <c r="G1231" i="1" s="1"/>
  <c r="C1231" i="1"/>
  <c r="D1230" i="1"/>
  <c r="C1230" i="1"/>
  <c r="H1230" i="1" s="1"/>
  <c r="D1229" i="1"/>
  <c r="C1229" i="1"/>
  <c r="H1229" i="1" s="1"/>
  <c r="G1228" i="1"/>
  <c r="D1228" i="1"/>
  <c r="C1228" i="1"/>
  <c r="D1227" i="1"/>
  <c r="G1227" i="1" s="1"/>
  <c r="C1227" i="1"/>
  <c r="D1226" i="1"/>
  <c r="C1226" i="1"/>
  <c r="H1226" i="1" s="1"/>
  <c r="D1225" i="1"/>
  <c r="C1225" i="1"/>
  <c r="H1225" i="1" s="1"/>
  <c r="G1224" i="1"/>
  <c r="D1224" i="1"/>
  <c r="C1224" i="1"/>
  <c r="D1223" i="1"/>
  <c r="G1223" i="1" s="1"/>
  <c r="C1223" i="1"/>
  <c r="D1222" i="1"/>
  <c r="C1222" i="1"/>
  <c r="H1222" i="1" s="1"/>
  <c r="D1221" i="1"/>
  <c r="C1221" i="1"/>
  <c r="H1221" i="1" s="1"/>
  <c r="G1220" i="1"/>
  <c r="D1220" i="1"/>
  <c r="C1220" i="1"/>
  <c r="D1219" i="1"/>
  <c r="G1219" i="1" s="1"/>
  <c r="C1219" i="1"/>
  <c r="D1218" i="1"/>
  <c r="C1218" i="1"/>
  <c r="H1218" i="1" s="1"/>
  <c r="D1217" i="1"/>
  <c r="C1217" i="1"/>
  <c r="H1217" i="1" s="1"/>
  <c r="G1216" i="1"/>
  <c r="D1216" i="1"/>
  <c r="C1216" i="1"/>
  <c r="D1215" i="1"/>
  <c r="G1215" i="1" s="1"/>
  <c r="C1215" i="1"/>
  <c r="D1214" i="1"/>
  <c r="C1214" i="1"/>
  <c r="H1214" i="1" s="1"/>
  <c r="D1213" i="1"/>
  <c r="C1213" i="1"/>
  <c r="H1213" i="1" s="1"/>
  <c r="G1212" i="1"/>
  <c r="D1212" i="1"/>
  <c r="C1212" i="1"/>
  <c r="D1211" i="1"/>
  <c r="G1211" i="1" s="1"/>
  <c r="C1211" i="1"/>
  <c r="D1210" i="1"/>
  <c r="C1210" i="1"/>
  <c r="H1210" i="1" s="1"/>
  <c r="D1209" i="1"/>
  <c r="C1209" i="1"/>
  <c r="H1209" i="1" s="1"/>
  <c r="G1208" i="1"/>
  <c r="D1208" i="1"/>
  <c r="C1208" i="1"/>
  <c r="D1207" i="1"/>
  <c r="G1207" i="1" s="1"/>
  <c r="C1207" i="1"/>
  <c r="D1206" i="1"/>
  <c r="C1206" i="1"/>
  <c r="H1206" i="1" s="1"/>
  <c r="D1205" i="1"/>
  <c r="C1205" i="1"/>
  <c r="H1205" i="1" s="1"/>
  <c r="G1204" i="1"/>
  <c r="D1204" i="1"/>
  <c r="C1204" i="1"/>
  <c r="D1203" i="1"/>
  <c r="G1203" i="1" s="1"/>
  <c r="C1203" i="1"/>
  <c r="D1202" i="1"/>
  <c r="C1202" i="1"/>
  <c r="H1202" i="1" s="1"/>
  <c r="D1201" i="1"/>
  <c r="C1201" i="1"/>
  <c r="H1201" i="1" s="1"/>
  <c r="D1200" i="1"/>
  <c r="G1200" i="1" s="1"/>
  <c r="C1200" i="1"/>
  <c r="D1199" i="1"/>
  <c r="G1199" i="1" s="1"/>
  <c r="C1199" i="1"/>
  <c r="D1198" i="1"/>
  <c r="C1198" i="1"/>
  <c r="H1198" i="1" s="1"/>
  <c r="D1197" i="1"/>
  <c r="C1197" i="1"/>
  <c r="H1197" i="1" s="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D1184" i="1"/>
  <c r="H1184" i="1" s="1"/>
  <c r="C1184" i="1"/>
  <c r="D1183" i="1"/>
  <c r="C1183" i="1"/>
  <c r="C1182" i="1"/>
  <c r="D1179" i="1"/>
  <c r="H1179" i="1" s="1"/>
  <c r="C1179" i="1"/>
  <c r="G1179" i="1" s="1"/>
  <c r="G1178" i="1"/>
  <c r="D1178" i="1"/>
  <c r="H1178" i="1" s="1"/>
  <c r="C1178" i="1"/>
  <c r="G1177" i="1"/>
  <c r="D1177" i="1"/>
  <c r="H1177" i="1" s="1"/>
  <c r="C1177" i="1"/>
  <c r="D1176" i="1"/>
  <c r="H1176" i="1" s="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D1167" i="1"/>
  <c r="G1167" i="1" s="1"/>
  <c r="C1167" i="1"/>
  <c r="D1166" i="1"/>
  <c r="C1166" i="1"/>
  <c r="G1166" i="1" s="1"/>
  <c r="D1165" i="1"/>
  <c r="G1165" i="1" s="1"/>
  <c r="C1165" i="1"/>
  <c r="H1165" i="1" s="1"/>
  <c r="H1164" i="1"/>
  <c r="D1164" i="1"/>
  <c r="C1164" i="1"/>
  <c r="G1164" i="1" s="1"/>
  <c r="H1163" i="1"/>
  <c r="G1163" i="1"/>
  <c r="D1163" i="1"/>
  <c r="C1163" i="1"/>
  <c r="H1162" i="1"/>
  <c r="G1162" i="1"/>
  <c r="D1162" i="1"/>
  <c r="C1162" i="1"/>
  <c r="D1161" i="1"/>
  <c r="H1161" i="1" s="1"/>
  <c r="C1161" i="1"/>
  <c r="H1160" i="1"/>
  <c r="G1160" i="1"/>
  <c r="D1160" i="1"/>
  <c r="C1160" i="1"/>
  <c r="H1159" i="1"/>
  <c r="G1159" i="1"/>
  <c r="D1159" i="1"/>
  <c r="C1159" i="1"/>
  <c r="H1158" i="1"/>
  <c r="G1158" i="1"/>
  <c r="D1158" i="1"/>
  <c r="C1158" i="1"/>
  <c r="H1157" i="1"/>
  <c r="G1157" i="1"/>
  <c r="D1157" i="1"/>
  <c r="C1157" i="1"/>
  <c r="H1156" i="1"/>
  <c r="G1156" i="1"/>
  <c r="D1156" i="1"/>
  <c r="C1156" i="1"/>
  <c r="D1155" i="1"/>
  <c r="H1155" i="1" s="1"/>
  <c r="C1155" i="1"/>
  <c r="H1154" i="1"/>
  <c r="G1154" i="1"/>
  <c r="D1154" i="1"/>
  <c r="C1154" i="1"/>
  <c r="H1153" i="1"/>
  <c r="G1153" i="1"/>
  <c r="D1153" i="1"/>
  <c r="C1153"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D1129" i="1"/>
  <c r="H1129" i="1" s="1"/>
  <c r="C1129" i="1"/>
  <c r="H1128" i="1"/>
  <c r="G1128" i="1"/>
  <c r="D1128" i="1"/>
  <c r="C1128" i="1"/>
  <c r="H1127" i="1"/>
  <c r="G1127" i="1"/>
  <c r="D1127" i="1"/>
  <c r="C1127" i="1"/>
  <c r="H1126" i="1"/>
  <c r="G1126" i="1"/>
  <c r="D1126" i="1"/>
  <c r="C1126" i="1"/>
  <c r="D1125" i="1"/>
  <c r="G1125" i="1" s="1"/>
  <c r="C1125"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D1092" i="1"/>
  <c r="C1092" i="1"/>
  <c r="H1091" i="1"/>
  <c r="G1091" i="1"/>
  <c r="D1091" i="1"/>
  <c r="C1091" i="1"/>
  <c r="H1090" i="1"/>
  <c r="G1090" i="1"/>
  <c r="D1090" i="1"/>
  <c r="C1090" i="1"/>
  <c r="H1089" i="1"/>
  <c r="G1089" i="1"/>
  <c r="D1089" i="1"/>
  <c r="C1089" i="1"/>
  <c r="H1088" i="1"/>
  <c r="G1088" i="1"/>
  <c r="D1088" i="1"/>
  <c r="C1088"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C1076"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D1060" i="1"/>
  <c r="C1060" i="1"/>
  <c r="H1060" i="1" s="1"/>
  <c r="D1059" i="1"/>
  <c r="H1059" i="1" s="1"/>
  <c r="C1059" i="1"/>
  <c r="H1058" i="1"/>
  <c r="G1058" i="1"/>
  <c r="D1058" i="1"/>
  <c r="C1058" i="1"/>
  <c r="D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D1045" i="1"/>
  <c r="H1045" i="1" s="1"/>
  <c r="C1045" i="1"/>
  <c r="H1044" i="1"/>
  <c r="G1044" i="1"/>
  <c r="D1044" i="1"/>
  <c r="C1044" i="1"/>
  <c r="H1043" i="1"/>
  <c r="G1043" i="1"/>
  <c r="D1043" i="1"/>
  <c r="C1043" i="1"/>
  <c r="D1042" i="1"/>
  <c r="C1042" i="1"/>
  <c r="G1042" i="1" s="1"/>
  <c r="D1041" i="1"/>
  <c r="C1041" i="1"/>
  <c r="C1040" i="1"/>
  <c r="H1039" i="1"/>
  <c r="D1039" i="1"/>
  <c r="C1039" i="1"/>
  <c r="H1038" i="1"/>
  <c r="G1038" i="1"/>
  <c r="D1038" i="1"/>
  <c r="C1038" i="1"/>
  <c r="H1037" i="1"/>
  <c r="G1037" i="1"/>
  <c r="D1037" i="1"/>
  <c r="C1037" i="1"/>
  <c r="H1036" i="1"/>
  <c r="G1036" i="1"/>
  <c r="D1036" i="1"/>
  <c r="C1036" i="1"/>
  <c r="D1035" i="1"/>
  <c r="C1035" i="1"/>
  <c r="D1034" i="1"/>
  <c r="H1033" i="1"/>
  <c r="D1033" i="1"/>
  <c r="C1033" i="1"/>
  <c r="H1032" i="1"/>
  <c r="G1032" i="1"/>
  <c r="D1032" i="1"/>
  <c r="C1032" i="1"/>
  <c r="D1031" i="1"/>
  <c r="C1031" i="1"/>
  <c r="D1030" i="1"/>
  <c r="H1030" i="1" s="1"/>
  <c r="C1030" i="1"/>
  <c r="H1029" i="1"/>
  <c r="G1029" i="1"/>
  <c r="D1029" i="1"/>
  <c r="C1029" i="1"/>
  <c r="H1028" i="1"/>
  <c r="G1028" i="1"/>
  <c r="D1028" i="1"/>
  <c r="C1028" i="1"/>
  <c r="D1027" i="1"/>
  <c r="C1027" i="1"/>
  <c r="G1026" i="1"/>
  <c r="D1026" i="1"/>
  <c r="C1026" i="1"/>
  <c r="H1026" i="1" s="1"/>
  <c r="D1025" i="1"/>
  <c r="C1025" i="1"/>
  <c r="C1024" i="1"/>
  <c r="D1023" i="1"/>
  <c r="C1023" i="1"/>
  <c r="G1023" i="1" s="1"/>
  <c r="D1022" i="1"/>
  <c r="C1022" i="1"/>
  <c r="H1021" i="1"/>
  <c r="G1021" i="1"/>
  <c r="D1021" i="1"/>
  <c r="C1021" i="1"/>
  <c r="D1020" i="1"/>
  <c r="C1020" i="1"/>
  <c r="H1020" i="1" s="1"/>
  <c r="H1019" i="1"/>
  <c r="G1019" i="1"/>
  <c r="D1019" i="1"/>
  <c r="C1019" i="1"/>
  <c r="D1018" i="1"/>
  <c r="C1018" i="1"/>
  <c r="D1016" i="1"/>
  <c r="C1016" i="1"/>
  <c r="D1015" i="1"/>
  <c r="C1015" i="1"/>
  <c r="H1015" i="1" s="1"/>
  <c r="D1014" i="1"/>
  <c r="G1014" i="1" s="1"/>
  <c r="C1014" i="1"/>
  <c r="H1014" i="1" s="1"/>
  <c r="D1013" i="1"/>
  <c r="C1013" i="1"/>
  <c r="H1013" i="1" s="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D737" i="1"/>
  <c r="C737" i="1"/>
  <c r="G737" i="1" s="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D729" i="1"/>
  <c r="G729" i="1" s="1"/>
  <c r="C729" i="1"/>
  <c r="H728" i="1"/>
  <c r="G728" i="1"/>
  <c r="D728" i="1"/>
  <c r="C728" i="1"/>
  <c r="D727" i="1"/>
  <c r="C727" i="1"/>
  <c r="G727" i="1" s="1"/>
  <c r="D726" i="1"/>
  <c r="G726" i="1" s="1"/>
  <c r="C726" i="1"/>
  <c r="D725" i="1"/>
  <c r="G725" i="1" s="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G717" i="1"/>
  <c r="D717" i="1"/>
  <c r="H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D679" i="1"/>
  <c r="C679" i="1"/>
  <c r="G679" i="1" s="1"/>
  <c r="D678" i="1"/>
  <c r="G678" i="1" s="1"/>
  <c r="C678" i="1"/>
  <c r="H677" i="1"/>
  <c r="G677" i="1"/>
  <c r="D677" i="1"/>
  <c r="C677"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G654" i="1"/>
  <c r="D654" i="1"/>
  <c r="H654" i="1" s="1"/>
  <c r="C654" i="1"/>
  <c r="H653" i="1"/>
  <c r="G653" i="1"/>
  <c r="D653" i="1"/>
  <c r="C653" i="1"/>
  <c r="H652" i="1"/>
  <c r="G652" i="1"/>
  <c r="D652" i="1"/>
  <c r="C652" i="1"/>
  <c r="H651" i="1"/>
  <c r="G651" i="1"/>
  <c r="D651" i="1"/>
  <c r="C651" i="1"/>
  <c r="H650" i="1"/>
  <c r="G650" i="1"/>
  <c r="D650" i="1"/>
  <c r="C650" i="1"/>
  <c r="D649" i="1"/>
  <c r="C649" i="1"/>
  <c r="D648" i="1"/>
  <c r="C648" i="1"/>
  <c r="D647" i="1"/>
  <c r="C647" i="1"/>
  <c r="D646" i="1"/>
  <c r="C646" i="1"/>
  <c r="H646" i="1" s="1"/>
  <c r="H645" i="1"/>
  <c r="G645" i="1"/>
  <c r="D645" i="1"/>
  <c r="C645" i="1"/>
  <c r="C642" i="1"/>
  <c r="D636" i="1"/>
  <c r="H636" i="1" s="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D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C486"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C474"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D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3" i="1"/>
  <c r="G423" i="1" s="1"/>
  <c r="C423" i="1"/>
  <c r="C422" i="1"/>
  <c r="D421" i="1"/>
  <c r="H421" i="1" s="1"/>
  <c r="C421" i="1"/>
  <c r="D416" i="1"/>
  <c r="H416" i="1" s="1"/>
  <c r="C416" i="1"/>
  <c r="D415" i="1"/>
  <c r="H415" i="1" s="1"/>
  <c r="C415" i="1"/>
  <c r="D414" i="1"/>
  <c r="H414" i="1" s="1"/>
  <c r="C414" i="1"/>
  <c r="H411" i="1"/>
  <c r="G411" i="1"/>
  <c r="D411" i="1"/>
  <c r="C411" i="1"/>
  <c r="H410" i="1"/>
  <c r="G410" i="1"/>
  <c r="D410" i="1"/>
  <c r="C410" i="1"/>
  <c r="H409" i="1"/>
  <c r="G409" i="1"/>
  <c r="D409" i="1"/>
  <c r="C409" i="1"/>
  <c r="D408" i="1"/>
  <c r="H408" i="1" s="1"/>
  <c r="C408" i="1"/>
  <c r="D407" i="1"/>
  <c r="H407" i="1" s="1"/>
  <c r="C407" i="1"/>
  <c r="H406" i="1"/>
  <c r="G406" i="1"/>
  <c r="D406" i="1"/>
  <c r="C406" i="1"/>
  <c r="D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D393" i="1"/>
  <c r="H392" i="1"/>
  <c r="G392" i="1"/>
  <c r="D392" i="1"/>
  <c r="C392" i="1"/>
  <c r="H391" i="1"/>
  <c r="G391" i="1"/>
  <c r="D391" i="1"/>
  <c r="C391" i="1"/>
  <c r="H390" i="1"/>
  <c r="G390" i="1"/>
  <c r="D390" i="1"/>
  <c r="C390" i="1"/>
  <c r="D389" i="1"/>
  <c r="G389" i="1" s="1"/>
  <c r="C389" i="1"/>
  <c r="H389" i="1" s="1"/>
  <c r="D388" i="1"/>
  <c r="G388" i="1" s="1"/>
  <c r="C388" i="1"/>
  <c r="H388" i="1" s="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D380" i="1"/>
  <c r="H380" i="1" s="1"/>
  <c r="C380" i="1"/>
  <c r="H379" i="1"/>
  <c r="G379" i="1"/>
  <c r="D379" i="1"/>
  <c r="C379" i="1"/>
  <c r="H378" i="1"/>
  <c r="G378" i="1"/>
  <c r="D378" i="1"/>
  <c r="C378" i="1"/>
  <c r="D377" i="1"/>
  <c r="C377" i="1"/>
  <c r="H377" i="1" s="1"/>
  <c r="H376" i="1"/>
  <c r="G376" i="1"/>
  <c r="D376" i="1"/>
  <c r="C376" i="1"/>
  <c r="G375" i="1"/>
  <c r="D375" i="1"/>
  <c r="H375" i="1" s="1"/>
  <c r="C375" i="1"/>
  <c r="D374" i="1"/>
  <c r="H373" i="1"/>
  <c r="G373" i="1"/>
  <c r="D373" i="1"/>
  <c r="C373" i="1"/>
  <c r="H372" i="1"/>
  <c r="G372" i="1"/>
  <c r="D372" i="1"/>
  <c r="C372" i="1"/>
  <c r="G371" i="1"/>
  <c r="D371" i="1"/>
  <c r="H371" i="1" s="1"/>
  <c r="C371" i="1"/>
  <c r="H370" i="1"/>
  <c r="G370" i="1"/>
  <c r="D370" i="1"/>
  <c r="C370" i="1"/>
  <c r="G369" i="1"/>
  <c r="D369" i="1"/>
  <c r="H369" i="1" s="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H302" i="1"/>
  <c r="G302" i="1"/>
  <c r="D302" i="1"/>
  <c r="C302" i="1"/>
  <c r="D301" i="1"/>
  <c r="H301" i="1" s="1"/>
  <c r="C301" i="1"/>
  <c r="D300" i="1"/>
  <c r="H300" i="1" s="1"/>
  <c r="C300" i="1"/>
  <c r="D299" i="1"/>
  <c r="H299" i="1" s="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D272" i="1"/>
  <c r="H272" i="1" s="1"/>
  <c r="C272" i="1"/>
  <c r="H271" i="1"/>
  <c r="G271" i="1"/>
  <c r="D271" i="1"/>
  <c r="C271" i="1"/>
  <c r="D270" i="1"/>
  <c r="H270" i="1" s="1"/>
  <c r="C270" i="1"/>
  <c r="G270" i="1" s="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D216" i="1"/>
  <c r="C216" i="1"/>
  <c r="H215" i="1"/>
  <c r="D215" i="1"/>
  <c r="C215" i="1"/>
  <c r="G215" i="1" s="1"/>
  <c r="H214" i="1"/>
  <c r="G214" i="1"/>
  <c r="D214" i="1"/>
  <c r="C214" i="1"/>
  <c r="G213" i="1"/>
  <c r="D213" i="1"/>
  <c r="C213" i="1"/>
  <c r="H213" i="1" s="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7" i="1"/>
  <c r="C197" i="1"/>
  <c r="H197" i="1" s="1"/>
  <c r="H196" i="1"/>
  <c r="G196" i="1"/>
  <c r="D196" i="1"/>
  <c r="C196" i="1"/>
  <c r="H195" i="1"/>
  <c r="D195" i="1"/>
  <c r="C195" i="1"/>
  <c r="G195" i="1" s="1"/>
  <c r="D194" i="1"/>
  <c r="C194" i="1"/>
  <c r="H193" i="1"/>
  <c r="G193" i="1"/>
  <c r="D193" i="1"/>
  <c r="C193" i="1"/>
  <c r="D192" i="1"/>
  <c r="C192" i="1"/>
  <c r="H191" i="1"/>
  <c r="G191" i="1"/>
  <c r="D191" i="1"/>
  <c r="C191" i="1"/>
  <c r="D190" i="1"/>
  <c r="H189" i="1"/>
  <c r="G189" i="1"/>
  <c r="D189" i="1"/>
  <c r="C189" i="1"/>
  <c r="H188" i="1"/>
  <c r="G188" i="1"/>
  <c r="D188" i="1"/>
  <c r="C188" i="1"/>
  <c r="H187" i="1"/>
  <c r="G187" i="1"/>
  <c r="D187" i="1"/>
  <c r="C187" i="1"/>
  <c r="H186" i="1"/>
  <c r="G186" i="1"/>
  <c r="D186" i="1"/>
  <c r="C186" i="1"/>
  <c r="H185" i="1"/>
  <c r="G185" i="1"/>
  <c r="D185" i="1"/>
  <c r="C185" i="1"/>
  <c r="D184" i="1"/>
  <c r="C184" i="1"/>
  <c r="G183" i="1"/>
  <c r="D183" i="1"/>
  <c r="C183" i="1"/>
  <c r="H183" i="1" s="1"/>
  <c r="D182" i="1"/>
  <c r="G182" i="1" s="1"/>
  <c r="C182" i="1"/>
  <c r="D181" i="1"/>
  <c r="G181" i="1" s="1"/>
  <c r="C181" i="1"/>
  <c r="H181" i="1" s="1"/>
  <c r="D180" i="1"/>
  <c r="C180" i="1"/>
  <c r="H180" i="1" s="1"/>
  <c r="D179" i="1"/>
  <c r="C179" i="1"/>
  <c r="D178" i="1"/>
  <c r="C178" i="1"/>
  <c r="H178" i="1" s="1"/>
  <c r="D177" i="1"/>
  <c r="H177" i="1" s="1"/>
  <c r="C177" i="1"/>
  <c r="D176" i="1"/>
  <c r="C176" i="1"/>
  <c r="H176" i="1" s="1"/>
  <c r="H175" i="1"/>
  <c r="D175" i="1"/>
  <c r="C175" i="1"/>
  <c r="D174" i="1"/>
  <c r="C174" i="1"/>
  <c r="D173" i="1"/>
  <c r="C173" i="1"/>
  <c r="H173" i="1" s="1"/>
  <c r="H172" i="1"/>
  <c r="G172" i="1"/>
  <c r="D172" i="1"/>
  <c r="C172" i="1"/>
  <c r="D171" i="1"/>
  <c r="C171" i="1"/>
  <c r="H171" i="1" s="1"/>
  <c r="H170" i="1"/>
  <c r="D170" i="1"/>
  <c r="G170" i="1" s="1"/>
  <c r="C170" i="1"/>
  <c r="D169" i="1"/>
  <c r="C169" i="1"/>
  <c r="H169" i="1" s="1"/>
  <c r="D168" i="1"/>
  <c r="C168" i="1"/>
  <c r="H168" i="1" s="1"/>
  <c r="D167" i="1"/>
  <c r="C167" i="1"/>
  <c r="D166" i="1"/>
  <c r="D165" i="1"/>
  <c r="G165" i="1" s="1"/>
  <c r="C165" i="1"/>
  <c r="H165" i="1" s="1"/>
  <c r="D164" i="1"/>
  <c r="C164" i="1"/>
  <c r="H164" i="1" s="1"/>
  <c r="D163" i="1"/>
  <c r="C163" i="1"/>
  <c r="H163" i="1" s="1"/>
  <c r="D162" i="1"/>
  <c r="H162" i="1" s="1"/>
  <c r="C162" i="1"/>
  <c r="D161" i="1"/>
  <c r="H159" i="1"/>
  <c r="G159" i="1"/>
  <c r="D159" i="1"/>
  <c r="C159" i="1"/>
  <c r="D158" i="1"/>
  <c r="C158" i="1"/>
  <c r="H157" i="1"/>
  <c r="G157" i="1"/>
  <c r="D157" i="1"/>
  <c r="C157" i="1"/>
  <c r="D156" i="1"/>
  <c r="C156" i="1"/>
  <c r="D155" i="1"/>
  <c r="C155" i="1"/>
  <c r="H155" i="1" s="1"/>
  <c r="D154" i="1"/>
  <c r="G154" i="1" s="1"/>
  <c r="C154" i="1"/>
  <c r="D153" i="1"/>
  <c r="C153" i="1"/>
  <c r="H153" i="1" s="1"/>
  <c r="H152" i="1"/>
  <c r="G152" i="1"/>
  <c r="D152" i="1"/>
  <c r="C152" i="1"/>
  <c r="D151" i="1"/>
  <c r="C151" i="1"/>
  <c r="H151" i="1" s="1"/>
  <c r="D150" i="1"/>
  <c r="C150" i="1"/>
  <c r="H150" i="1" s="1"/>
  <c r="D147" i="1"/>
  <c r="C147" i="1"/>
  <c r="H147" i="1" s="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C136" i="1"/>
  <c r="H136" i="1" s="1"/>
  <c r="H135" i="1"/>
  <c r="G135" i="1"/>
  <c r="D135" i="1"/>
  <c r="C135" i="1"/>
  <c r="H134" i="1"/>
  <c r="G134" i="1"/>
  <c r="D134" i="1"/>
  <c r="C134" i="1"/>
  <c r="D133" i="1"/>
  <c r="C133" i="1"/>
  <c r="H133" i="1" s="1"/>
  <c r="D132" i="1"/>
  <c r="C132" i="1"/>
  <c r="H132" i="1" s="1"/>
  <c r="D131" i="1"/>
  <c r="C131" i="1"/>
  <c r="H131" i="1" s="1"/>
  <c r="H129" i="1"/>
  <c r="G129" i="1"/>
  <c r="D129" i="1"/>
  <c r="C129" i="1"/>
  <c r="H128" i="1"/>
  <c r="G128" i="1"/>
  <c r="D128" i="1"/>
  <c r="C128" i="1"/>
  <c r="G127" i="1"/>
  <c r="D127" i="1"/>
  <c r="C127" i="1"/>
  <c r="H127" i="1" s="1"/>
  <c r="H126" i="1"/>
  <c r="G126" i="1"/>
  <c r="D126" i="1"/>
  <c r="C126" i="1"/>
  <c r="D125" i="1"/>
  <c r="G125" i="1" s="1"/>
  <c r="C125" i="1"/>
  <c r="H125" i="1" s="1"/>
  <c r="D124" i="1"/>
  <c r="C124" i="1"/>
  <c r="D123" i="1"/>
  <c r="C123" i="1"/>
  <c r="H123" i="1" s="1"/>
  <c r="D122" i="1"/>
  <c r="C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C113" i="1"/>
  <c r="H113" i="1" s="1"/>
  <c r="H112" i="1"/>
  <c r="G112" i="1"/>
  <c r="D112" i="1"/>
  <c r="C112" i="1"/>
  <c r="H111" i="1"/>
  <c r="G111" i="1"/>
  <c r="D111" i="1"/>
  <c r="C111" i="1"/>
  <c r="H110" i="1"/>
  <c r="G110" i="1"/>
  <c r="D110" i="1"/>
  <c r="C110" i="1"/>
  <c r="H109" i="1"/>
  <c r="G109" i="1"/>
  <c r="D109" i="1"/>
  <c r="C109" i="1"/>
  <c r="D108" i="1"/>
  <c r="C108" i="1"/>
  <c r="H108" i="1" s="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G81" i="1" s="1"/>
  <c r="C81" i="1"/>
  <c r="H81" i="1" s="1"/>
  <c r="H80" i="1"/>
  <c r="G80" i="1"/>
  <c r="D80" i="1"/>
  <c r="C80" i="1"/>
  <c r="D79" i="1"/>
  <c r="G79" i="1" s="1"/>
  <c r="C79" i="1"/>
  <c r="H79" i="1" s="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D66" i="1"/>
  <c r="C66" i="1"/>
  <c r="D65" i="1"/>
  <c r="C65"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H678" i="1" l="1"/>
  <c r="H64" i="1"/>
  <c r="E311" i="9"/>
  <c r="B311" i="9" s="1"/>
  <c r="E326" i="9"/>
  <c r="B326" i="9" s="1"/>
  <c r="H1522" i="1"/>
  <c r="F115" i="6"/>
  <c r="C1511" i="1"/>
  <c r="E303" i="9"/>
  <c r="B303" i="9" s="1"/>
  <c r="H1680" i="1"/>
  <c r="G1539" i="1"/>
  <c r="C1540" i="1"/>
  <c r="E335" i="9"/>
  <c r="B335" i="9" s="1"/>
  <c r="F252" i="5"/>
  <c r="F256" i="5"/>
  <c r="H1016" i="1"/>
  <c r="E36" i="9"/>
  <c r="B36" i="9" s="1"/>
  <c r="E320" i="9"/>
  <c r="B320" i="9" s="1"/>
  <c r="G1059" i="1"/>
  <c r="G1176" i="1"/>
  <c r="G1155" i="1"/>
  <c r="G1161" i="1"/>
  <c r="H1092" i="1"/>
  <c r="E314" i="9"/>
  <c r="B314" i="9" s="1"/>
  <c r="F297" i="5"/>
  <c r="D1301" i="1"/>
  <c r="G1301" i="1" s="1"/>
  <c r="E305" i="9"/>
  <c r="B305" i="9" s="1"/>
  <c r="F260" i="5"/>
  <c r="E255" i="5"/>
  <c r="D1259" i="1" s="1"/>
  <c r="E319" i="9"/>
  <c r="B319" i="9" s="1"/>
  <c r="G1075" i="1"/>
  <c r="H1075" i="1"/>
  <c r="F341" i="9"/>
  <c r="B341" i="9" s="1"/>
  <c r="D1076" i="1"/>
  <c r="F71" i="5"/>
  <c r="G416" i="1"/>
  <c r="G415" i="1"/>
  <c r="G414" i="1"/>
  <c r="E57" i="9"/>
  <c r="B57" i="9" s="1"/>
  <c r="E296" i="9"/>
  <c r="B296" i="9" s="1"/>
  <c r="G636" i="1"/>
  <c r="G635" i="1"/>
  <c r="G301" i="1"/>
  <c r="H423" i="1"/>
  <c r="G298" i="1"/>
  <c r="G1681" i="1"/>
  <c r="G1668" i="1"/>
  <c r="H1640" i="1"/>
  <c r="D51" i="8"/>
  <c r="C1628" i="1" s="1"/>
  <c r="H1628" i="1" s="1"/>
  <c r="H1634" i="1"/>
  <c r="G1612" i="1"/>
  <c r="H1610" i="1"/>
  <c r="H1606" i="1"/>
  <c r="H1602" i="1"/>
  <c r="G1604" i="1"/>
  <c r="H1594" i="1"/>
  <c r="G1588" i="1"/>
  <c r="C1585" i="1"/>
  <c r="H1585" i="1" s="1"/>
  <c r="E329" i="9"/>
  <c r="B329" i="9" s="1"/>
  <c r="G848" i="1"/>
  <c r="H848" i="1"/>
  <c r="H737" i="1"/>
  <c r="H729" i="1"/>
  <c r="H727" i="1"/>
  <c r="H726" i="1"/>
  <c r="H725" i="1"/>
  <c r="F237" i="9"/>
  <c r="B237" i="9" s="1"/>
  <c r="F236" i="9"/>
  <c r="B236" i="9" s="1"/>
  <c r="E46" i="9"/>
  <c r="B46" i="9" s="1"/>
  <c r="G676" i="1"/>
  <c r="E34" i="9"/>
  <c r="B34" i="9" s="1"/>
  <c r="G648" i="1"/>
  <c r="H648" i="1"/>
  <c r="G647" i="1"/>
  <c r="H647" i="1"/>
  <c r="H649" i="1"/>
  <c r="F656" i="4"/>
  <c r="G646" i="1"/>
  <c r="G649" i="1"/>
  <c r="G407" i="1"/>
  <c r="G408" i="1"/>
  <c r="G380" i="1"/>
  <c r="H374" i="1"/>
  <c r="G377" i="1"/>
  <c r="G374" i="1"/>
  <c r="F379" i="4"/>
  <c r="E373" i="4"/>
  <c r="D368" i="1" s="1"/>
  <c r="G300" i="1"/>
  <c r="G299" i="1"/>
  <c r="E648" i="4"/>
  <c r="D642" i="1" s="1"/>
  <c r="G642" i="1" s="1"/>
  <c r="G421" i="1"/>
  <c r="F426" i="4"/>
  <c r="E294" i="9"/>
  <c r="F273" i="4"/>
  <c r="G272" i="1"/>
  <c r="F274" i="4"/>
  <c r="E262" i="4"/>
  <c r="D258" i="1" s="1"/>
  <c r="E82" i="9"/>
  <c r="B82" i="9" s="1"/>
  <c r="E202" i="4"/>
  <c r="D198" i="1" s="1"/>
  <c r="H216" i="1"/>
  <c r="F246" i="9"/>
  <c r="B246" i="9" s="1"/>
  <c r="G216" i="1"/>
  <c r="G212" i="1"/>
  <c r="H212" i="1"/>
  <c r="G197" i="1"/>
  <c r="F194" i="4"/>
  <c r="E56" i="9"/>
  <c r="B56" i="9" s="1"/>
  <c r="G190" i="1"/>
  <c r="H194" i="1"/>
  <c r="G194" i="1"/>
  <c r="F243" i="9"/>
  <c r="B243" i="9" s="1"/>
  <c r="G192" i="1"/>
  <c r="H190" i="1"/>
  <c r="H192" i="1"/>
  <c r="E55" i="9"/>
  <c r="B55" i="9" s="1"/>
  <c r="B242" i="9"/>
  <c r="G184" i="1"/>
  <c r="H184" i="1"/>
  <c r="F240" i="9"/>
  <c r="B240" i="9" s="1"/>
  <c r="E53" i="9"/>
  <c r="H182" i="1"/>
  <c r="F239" i="9"/>
  <c r="B239" i="9" s="1"/>
  <c r="F238" i="9"/>
  <c r="B238" i="9" s="1"/>
  <c r="E51" i="9"/>
  <c r="B51" i="9" s="1"/>
  <c r="G180" i="1"/>
  <c r="E50" i="9"/>
  <c r="B50" i="9" s="1"/>
  <c r="H179" i="1"/>
  <c r="G179" i="1"/>
  <c r="G178" i="1"/>
  <c r="G177" i="1"/>
  <c r="G174" i="1"/>
  <c r="G176" i="1"/>
  <c r="H174" i="1"/>
  <c r="G175" i="1"/>
  <c r="G173" i="1"/>
  <c r="G171" i="1"/>
  <c r="H166" i="1"/>
  <c r="G169" i="1"/>
  <c r="G168" i="1"/>
  <c r="F170" i="4"/>
  <c r="H167" i="1"/>
  <c r="G166" i="1"/>
  <c r="G167" i="1"/>
  <c r="G164" i="1"/>
  <c r="E49" i="9"/>
  <c r="B49" i="9" s="1"/>
  <c r="G163" i="1"/>
  <c r="E164" i="4"/>
  <c r="D160" i="1" s="1"/>
  <c r="G162" i="1"/>
  <c r="G161" i="1"/>
  <c r="H161" i="1"/>
  <c r="F165" i="4"/>
  <c r="H156" i="1"/>
  <c r="H158" i="1"/>
  <c r="G156" i="1"/>
  <c r="G158" i="1"/>
  <c r="D153" i="4"/>
  <c r="C149" i="1" s="1"/>
  <c r="E48" i="9"/>
  <c r="B48" i="9" s="1"/>
  <c r="G155" i="1"/>
  <c r="H154" i="1"/>
  <c r="G153" i="1"/>
  <c r="D149" i="1"/>
  <c r="H149" i="1" s="1"/>
  <c r="F153" i="4"/>
  <c r="G150" i="1"/>
  <c r="G151" i="1"/>
  <c r="F154" i="4"/>
  <c r="G136" i="1"/>
  <c r="G147" i="1"/>
  <c r="G133" i="1"/>
  <c r="G131" i="1"/>
  <c r="G132" i="1"/>
  <c r="H121" i="1"/>
  <c r="H122" i="1"/>
  <c r="H124" i="1"/>
  <c r="F125" i="4"/>
  <c r="F126" i="4"/>
  <c r="G124" i="1"/>
  <c r="G121" i="1"/>
  <c r="G122" i="1"/>
  <c r="G123" i="1"/>
  <c r="H102" i="1"/>
  <c r="G102" i="1"/>
  <c r="G108" i="1"/>
  <c r="G113" i="1"/>
  <c r="F83" i="4"/>
  <c r="E49" i="4"/>
  <c r="D45" i="1" s="1"/>
  <c r="G66" i="1"/>
  <c r="E35" i="9"/>
  <c r="B35" i="9" s="1"/>
  <c r="F68" i="4"/>
  <c r="H65" i="1"/>
  <c r="D49" i="4"/>
  <c r="G64" i="1"/>
  <c r="G65" i="1"/>
  <c r="E31" i="9"/>
  <c r="B31" i="9" s="1"/>
  <c r="E37" i="9"/>
  <c r="B37" i="9" s="1"/>
  <c r="E324" i="9"/>
  <c r="B324" i="9" s="1"/>
  <c r="E317" i="9"/>
  <c r="B317" i="9" s="1"/>
  <c r="F291" i="5"/>
  <c r="D255" i="5"/>
  <c r="H1182" i="1"/>
  <c r="G1184" i="1"/>
  <c r="H1183" i="1"/>
  <c r="G1182" i="1"/>
  <c r="G1183" i="1"/>
  <c r="E313" i="9"/>
  <c r="B313" i="9" s="1"/>
  <c r="H1166" i="1"/>
  <c r="E312" i="9"/>
  <c r="B312" i="9" s="1"/>
  <c r="H316" i="9"/>
  <c r="G1124" i="1"/>
  <c r="H1124" i="1"/>
  <c r="H1125" i="1"/>
  <c r="F120" i="5"/>
  <c r="G1129" i="1"/>
  <c r="G1087" i="1"/>
  <c r="H1087" i="1"/>
  <c r="F82" i="5"/>
  <c r="G1092" i="1"/>
  <c r="G1060" i="1"/>
  <c r="C1057" i="1"/>
  <c r="G1045" i="1"/>
  <c r="H1042" i="1"/>
  <c r="G1040" i="1"/>
  <c r="G1041" i="1"/>
  <c r="F35" i="5"/>
  <c r="H1040" i="1"/>
  <c r="H1041" i="1"/>
  <c r="G1039" i="1"/>
  <c r="C1034" i="1"/>
  <c r="G1034" i="1"/>
  <c r="G1035" i="1"/>
  <c r="H1034" i="1"/>
  <c r="H1035" i="1"/>
  <c r="G1033" i="1"/>
  <c r="G1031" i="1"/>
  <c r="H1031" i="1"/>
  <c r="G1024" i="1"/>
  <c r="G1030" i="1"/>
  <c r="G1027" i="1"/>
  <c r="H1027" i="1"/>
  <c r="H1024" i="1"/>
  <c r="G1025" i="1"/>
  <c r="H1025" i="1"/>
  <c r="D12" i="5"/>
  <c r="C1017" i="1" s="1"/>
  <c r="H1023" i="1"/>
  <c r="H1018" i="1"/>
  <c r="H1022" i="1"/>
  <c r="G1022" i="1"/>
  <c r="F13" i="5"/>
  <c r="G1018" i="1"/>
  <c r="G1020" i="1"/>
  <c r="G1016" i="1"/>
  <c r="G1013" i="1"/>
  <c r="G1015" i="1"/>
  <c r="F8" i="5"/>
  <c r="H642" i="1"/>
  <c r="H446" i="1"/>
  <c r="G446" i="1"/>
  <c r="H461" i="1"/>
  <c r="G461" i="1"/>
  <c r="H473" i="1"/>
  <c r="G473" i="1"/>
  <c r="G485" i="1"/>
  <c r="H485" i="1"/>
  <c r="H601" i="1"/>
  <c r="G601" i="1"/>
  <c r="G1484" i="1"/>
  <c r="H1484" i="1"/>
  <c r="G1531" i="1"/>
  <c r="H1531" i="1"/>
  <c r="H1551" i="1"/>
  <c r="G1551" i="1"/>
  <c r="I1551" i="1" s="1"/>
  <c r="J1551" i="1"/>
  <c r="H1561" i="1"/>
  <c r="G1561" i="1"/>
  <c r="J1561" i="1"/>
  <c r="F431" i="4"/>
  <c r="H1233" i="1"/>
  <c r="G1233" i="1"/>
  <c r="H1235" i="1"/>
  <c r="G1235" i="1"/>
  <c r="H1237" i="1"/>
  <c r="G1237" i="1"/>
  <c r="H1239" i="1"/>
  <c r="G1239" i="1"/>
  <c r="H1241" i="1"/>
  <c r="G1241" i="1"/>
  <c r="H1243" i="1"/>
  <c r="G1243" i="1"/>
  <c r="H1245" i="1"/>
  <c r="G1245" i="1"/>
  <c r="H1247" i="1"/>
  <c r="G1247" i="1"/>
  <c r="H1249" i="1"/>
  <c r="G1249" i="1"/>
  <c r="H1251" i="1"/>
  <c r="G1251" i="1"/>
  <c r="H1253" i="1"/>
  <c r="G1253" i="1"/>
  <c r="H1257" i="1"/>
  <c r="G1257" i="1"/>
  <c r="H1261" i="1"/>
  <c r="G1261" i="1"/>
  <c r="H1263" i="1"/>
  <c r="G1263" i="1"/>
  <c r="H1265" i="1"/>
  <c r="G1265" i="1"/>
  <c r="H1267" i="1"/>
  <c r="G1267" i="1"/>
  <c r="H1269" i="1"/>
  <c r="G1269" i="1"/>
  <c r="H1271" i="1"/>
  <c r="G1271" i="1"/>
  <c r="H1273" i="1"/>
  <c r="G1273" i="1"/>
  <c r="H1275" i="1"/>
  <c r="G1275" i="1"/>
  <c r="H1277" i="1"/>
  <c r="G1277" i="1"/>
  <c r="H1279" i="1"/>
  <c r="G1279" i="1"/>
  <c r="H1281" i="1"/>
  <c r="G1281" i="1"/>
  <c r="H1283" i="1"/>
  <c r="G1283" i="1"/>
  <c r="H1285" i="1"/>
  <c r="G1285" i="1"/>
  <c r="H1287" i="1"/>
  <c r="G1287" i="1"/>
  <c r="H1289" i="1"/>
  <c r="G1289" i="1"/>
  <c r="H1291" i="1"/>
  <c r="G1291" i="1"/>
  <c r="H1293" i="1"/>
  <c r="G1293" i="1"/>
  <c r="H1295" i="1"/>
  <c r="G1295" i="1"/>
  <c r="H1297" i="1"/>
  <c r="G1297" i="1"/>
  <c r="H1299" i="1"/>
  <c r="G1299"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H1329" i="1"/>
  <c r="G1329"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3" i="1"/>
  <c r="G1383" i="1"/>
  <c r="H1385" i="1"/>
  <c r="G1385" i="1"/>
  <c r="H1387" i="1"/>
  <c r="G1387" i="1"/>
  <c r="H1389" i="1"/>
  <c r="G1389" i="1"/>
  <c r="H1391" i="1"/>
  <c r="G1391" i="1"/>
  <c r="H1393" i="1"/>
  <c r="G1393" i="1"/>
  <c r="H1395" i="1"/>
  <c r="G1395" i="1"/>
  <c r="H1397" i="1"/>
  <c r="G1397" i="1"/>
  <c r="H1399" i="1"/>
  <c r="G1399" i="1"/>
  <c r="H1401" i="1"/>
  <c r="G1401" i="1"/>
  <c r="H1403" i="1"/>
  <c r="G1403" i="1"/>
  <c r="H1405" i="1"/>
  <c r="G1405" i="1"/>
  <c r="H1407" i="1"/>
  <c r="G1407" i="1"/>
  <c r="H1409" i="1"/>
  <c r="G1409" i="1"/>
  <c r="H1411" i="1"/>
  <c r="G1411" i="1"/>
  <c r="H1413" i="1"/>
  <c r="G1413" i="1"/>
  <c r="H1415" i="1"/>
  <c r="G1415" i="1"/>
  <c r="G1488" i="1"/>
  <c r="H1488" i="1"/>
  <c r="G1496" i="1"/>
  <c r="H1496" i="1"/>
  <c r="G1504" i="1"/>
  <c r="H1504" i="1"/>
  <c r="G1515" i="1"/>
  <c r="H1515" i="1"/>
  <c r="G1523" i="1"/>
  <c r="H1523" i="1"/>
  <c r="G1541" i="1"/>
  <c r="J1541" i="1"/>
  <c r="H1541" i="1"/>
  <c r="H1576" i="1"/>
  <c r="G1576" i="1"/>
  <c r="I1576" i="1" s="1"/>
  <c r="J1576" i="1"/>
  <c r="H1581" i="1"/>
  <c r="G1581" i="1"/>
  <c r="J1581" i="1"/>
  <c r="G1547" i="1"/>
  <c r="J1547" i="1"/>
  <c r="H1547" i="1"/>
  <c r="H1555" i="1"/>
  <c r="G1555" i="1"/>
  <c r="F50" i="6"/>
  <c r="D35" i="6"/>
  <c r="C1446" i="1"/>
  <c r="C269" i="1"/>
  <c r="C393" i="1"/>
  <c r="C405" i="1"/>
  <c r="C425" i="1"/>
  <c r="H1196" i="1"/>
  <c r="G1198" i="1"/>
  <c r="H1200" i="1"/>
  <c r="G1202" i="1"/>
  <c r="H1204" i="1"/>
  <c r="G1206" i="1"/>
  <c r="H1208" i="1"/>
  <c r="G1210" i="1"/>
  <c r="H1212" i="1"/>
  <c r="G1214" i="1"/>
  <c r="H1216" i="1"/>
  <c r="G1218" i="1"/>
  <c r="H1220" i="1"/>
  <c r="G1222" i="1"/>
  <c r="H1224" i="1"/>
  <c r="G1226" i="1"/>
  <c r="H1228" i="1"/>
  <c r="G1230" i="1"/>
  <c r="H1232" i="1"/>
  <c r="H1432" i="1"/>
  <c r="H1434" i="1"/>
  <c r="H1436" i="1"/>
  <c r="H1438" i="1"/>
  <c r="H1440" i="1"/>
  <c r="H1442" i="1"/>
  <c r="H1444" i="1"/>
  <c r="H1473" i="1"/>
  <c r="H1475" i="1"/>
  <c r="H1477" i="1"/>
  <c r="G1480" i="1"/>
  <c r="H1480" i="1"/>
  <c r="G1527" i="1"/>
  <c r="H1527" i="1"/>
  <c r="G1535" i="1"/>
  <c r="H1535" i="1"/>
  <c r="G1538" i="1"/>
  <c r="G1543" i="1"/>
  <c r="J1543" i="1"/>
  <c r="H1543" i="1"/>
  <c r="H1549" i="1"/>
  <c r="G1549" i="1"/>
  <c r="I1549" i="1" s="1"/>
  <c r="J1549" i="1"/>
  <c r="H1553" i="1"/>
  <c r="G1553" i="1"/>
  <c r="J1553" i="1"/>
  <c r="H1559" i="1"/>
  <c r="G1559" i="1"/>
  <c r="I1559" i="1" s="1"/>
  <c r="J1559" i="1"/>
  <c r="H1563" i="1"/>
  <c r="G1563" i="1"/>
  <c r="H1557" i="1"/>
  <c r="G1557" i="1"/>
  <c r="J1557" i="1"/>
  <c r="F467" i="4"/>
  <c r="D466" i="4"/>
  <c r="G156" i="9"/>
  <c r="E156" i="9" s="1"/>
  <c r="B156" i="9" s="1"/>
  <c r="F607" i="4"/>
  <c r="D597" i="4"/>
  <c r="F75" i="6"/>
  <c r="C1471" i="1"/>
  <c r="D422" i="1"/>
  <c r="D474" i="1"/>
  <c r="D486" i="1"/>
  <c r="G1197" i="1"/>
  <c r="H1199" i="1"/>
  <c r="G1201" i="1"/>
  <c r="H1203" i="1"/>
  <c r="G1205" i="1"/>
  <c r="H1207" i="1"/>
  <c r="G1209" i="1"/>
  <c r="H1211" i="1"/>
  <c r="G1213" i="1"/>
  <c r="H1215" i="1"/>
  <c r="G1217" i="1"/>
  <c r="H1219" i="1"/>
  <c r="G1221" i="1"/>
  <c r="H1223" i="1"/>
  <c r="G1225" i="1"/>
  <c r="H1227" i="1"/>
  <c r="G1229" i="1"/>
  <c r="H1231" i="1"/>
  <c r="H1234" i="1"/>
  <c r="G1234" i="1"/>
  <c r="H1236" i="1"/>
  <c r="G1236" i="1"/>
  <c r="H1238" i="1"/>
  <c r="G1238" i="1"/>
  <c r="H1240" i="1"/>
  <c r="G1240" i="1"/>
  <c r="H1242" i="1"/>
  <c r="G1242" i="1"/>
  <c r="H1244" i="1"/>
  <c r="G1244" i="1"/>
  <c r="H1246" i="1"/>
  <c r="G1246" i="1"/>
  <c r="H1248" i="1"/>
  <c r="G1248" i="1"/>
  <c r="H1250" i="1"/>
  <c r="G1250" i="1"/>
  <c r="H1252" i="1"/>
  <c r="G1252" i="1"/>
  <c r="H1254" i="1"/>
  <c r="G1254" i="1"/>
  <c r="H1256" i="1"/>
  <c r="G1256" i="1"/>
  <c r="H1258" i="1"/>
  <c r="G1258" i="1"/>
  <c r="H1260" i="1"/>
  <c r="G1260" i="1"/>
  <c r="H1262" i="1"/>
  <c r="G1262" i="1"/>
  <c r="H1264" i="1"/>
  <c r="G1264" i="1"/>
  <c r="H1266" i="1"/>
  <c r="G1266" i="1"/>
  <c r="H1268" i="1"/>
  <c r="G1268" i="1"/>
  <c r="H1270" i="1"/>
  <c r="G1270" i="1"/>
  <c r="H1272" i="1"/>
  <c r="G1272" i="1"/>
  <c r="H1274" i="1"/>
  <c r="G1274" i="1"/>
  <c r="H1276" i="1"/>
  <c r="G1276" i="1"/>
  <c r="H1280" i="1"/>
  <c r="G1280" i="1"/>
  <c r="H1282" i="1"/>
  <c r="G1282" i="1"/>
  <c r="H1284" i="1"/>
  <c r="G1284" i="1"/>
  <c r="H1286" i="1"/>
  <c r="G1286" i="1"/>
  <c r="H1288" i="1"/>
  <c r="G1288" i="1"/>
  <c r="H1290" i="1"/>
  <c r="G1290" i="1"/>
  <c r="H1292" i="1"/>
  <c r="G1292" i="1"/>
  <c r="H1294" i="1"/>
  <c r="G1294" i="1"/>
  <c r="H1296" i="1"/>
  <c r="G1296" i="1"/>
  <c r="H1298" i="1"/>
  <c r="G1298" i="1"/>
  <c r="H1300" i="1"/>
  <c r="G1300"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02" i="1"/>
  <c r="G1402" i="1"/>
  <c r="H1404" i="1"/>
  <c r="G1404" i="1"/>
  <c r="H1406" i="1"/>
  <c r="G1406" i="1"/>
  <c r="H1408" i="1"/>
  <c r="G1408" i="1"/>
  <c r="H1410" i="1"/>
  <c r="G1410" i="1"/>
  <c r="H1412" i="1"/>
  <c r="G1412" i="1"/>
  <c r="H1414" i="1"/>
  <c r="G1414" i="1"/>
  <c r="H1416" i="1"/>
  <c r="H1418" i="1"/>
  <c r="H1420" i="1"/>
  <c r="H1422" i="1"/>
  <c r="H1424" i="1"/>
  <c r="H1426" i="1"/>
  <c r="H1428" i="1"/>
  <c r="H1430" i="1"/>
  <c r="H1447" i="1"/>
  <c r="H1449" i="1"/>
  <c r="H1451" i="1"/>
  <c r="H1453" i="1"/>
  <c r="H1455" i="1"/>
  <c r="H1457" i="1"/>
  <c r="H1459" i="1"/>
  <c r="H1461" i="1"/>
  <c r="H1463" i="1"/>
  <c r="H1465" i="1"/>
  <c r="H1467" i="1"/>
  <c r="H1469" i="1"/>
  <c r="H1489" i="1"/>
  <c r="G1492" i="1"/>
  <c r="H1492" i="1"/>
  <c r="G1500" i="1"/>
  <c r="H1500" i="1"/>
  <c r="G1508" i="1"/>
  <c r="H1508" i="1"/>
  <c r="G1511" i="1"/>
  <c r="H1511" i="1"/>
  <c r="G1519" i="1"/>
  <c r="H1519" i="1"/>
  <c r="G1545" i="1"/>
  <c r="I1545" i="1" s="1"/>
  <c r="J1545" i="1"/>
  <c r="H1545" i="1"/>
  <c r="H1574" i="1"/>
  <c r="G1574" i="1"/>
  <c r="I1574" i="1" s="1"/>
  <c r="J1574" i="1"/>
  <c r="H1579" i="1"/>
  <c r="G1579" i="1"/>
  <c r="I1579" i="1" s="1"/>
  <c r="J1579" i="1"/>
  <c r="H1620" i="1"/>
  <c r="G1620" i="1"/>
  <c r="G1416" i="1"/>
  <c r="G1417" i="1"/>
  <c r="G1418" i="1"/>
  <c r="G1419" i="1"/>
  <c r="G1420" i="1"/>
  <c r="G1421" i="1"/>
  <c r="G1422" i="1"/>
  <c r="G1423" i="1"/>
  <c r="G1424" i="1"/>
  <c r="G1425" i="1"/>
  <c r="G1426" i="1"/>
  <c r="G1427" i="1"/>
  <c r="G1428" i="1"/>
  <c r="G1429" i="1"/>
  <c r="G1430" i="1"/>
  <c r="G1432" i="1"/>
  <c r="G1433" i="1"/>
  <c r="G1434" i="1"/>
  <c r="G1435" i="1"/>
  <c r="G1436" i="1"/>
  <c r="G1437" i="1"/>
  <c r="G1438" i="1"/>
  <c r="G1439" i="1"/>
  <c r="G1440" i="1"/>
  <c r="G1441" i="1"/>
  <c r="G1442" i="1"/>
  <c r="G1443" i="1"/>
  <c r="G1444" i="1"/>
  <c r="G1445"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2" i="1"/>
  <c r="G1473" i="1"/>
  <c r="G1474" i="1"/>
  <c r="G1475" i="1"/>
  <c r="G1476" i="1"/>
  <c r="H1497" i="1"/>
  <c r="H1501" i="1"/>
  <c r="H1505" i="1"/>
  <c r="H1509" i="1"/>
  <c r="H1512" i="1"/>
  <c r="H1516" i="1"/>
  <c r="H1520" i="1"/>
  <c r="H1524" i="1"/>
  <c r="H1528" i="1"/>
  <c r="H1532" i="1"/>
  <c r="H1536" i="1"/>
  <c r="G1618" i="1"/>
  <c r="H1618" i="1"/>
  <c r="E6" i="4"/>
  <c r="H336" i="9"/>
  <c r="E336" i="9" s="1"/>
  <c r="B336" i="9" s="1"/>
  <c r="F178" i="5"/>
  <c r="E177" i="5"/>
  <c r="G339" i="9"/>
  <c r="E339" i="9" s="1"/>
  <c r="B339" i="9" s="1"/>
  <c r="F219" i="5"/>
  <c r="F5" i="6"/>
  <c r="H27" i="3"/>
  <c r="G1478" i="1"/>
  <c r="G1482" i="1"/>
  <c r="G1486" i="1"/>
  <c r="G1490" i="1"/>
  <c r="G1542" i="1"/>
  <c r="I1542" i="1" s="1"/>
  <c r="G1544" i="1"/>
  <c r="I1544" i="1" s="1"/>
  <c r="G1546" i="1"/>
  <c r="I1546" i="1" s="1"/>
  <c r="I1548" i="1"/>
  <c r="I1550" i="1"/>
  <c r="I1552" i="1"/>
  <c r="I1554" i="1"/>
  <c r="H1556" i="1"/>
  <c r="G1556" i="1"/>
  <c r="I1558" i="1"/>
  <c r="I1560" i="1"/>
  <c r="I1562" i="1"/>
  <c r="H1564" i="1"/>
  <c r="G1564" i="1"/>
  <c r="I1564" i="1" s="1"/>
  <c r="H1566" i="1"/>
  <c r="G1566" i="1"/>
  <c r="I1566" i="1" s="1"/>
  <c r="H1568" i="1"/>
  <c r="G1568" i="1"/>
  <c r="I1568" i="1" s="1"/>
  <c r="H1570" i="1"/>
  <c r="G1570" i="1"/>
  <c r="I1570" i="1" s="1"/>
  <c r="I1573" i="1"/>
  <c r="I1575" i="1"/>
  <c r="I1578" i="1"/>
  <c r="I1580" i="1"/>
  <c r="H1583" i="1"/>
  <c r="G1583" i="1"/>
  <c r="H1587" i="1"/>
  <c r="G1587" i="1"/>
  <c r="H1591" i="1"/>
  <c r="G1591" i="1"/>
  <c r="H1595" i="1"/>
  <c r="G1595" i="1"/>
  <c r="H1599" i="1"/>
  <c r="G1599" i="1"/>
  <c r="H1603" i="1"/>
  <c r="G1603" i="1"/>
  <c r="H1607" i="1"/>
  <c r="G1607" i="1"/>
  <c r="H1611" i="1"/>
  <c r="G1611" i="1"/>
  <c r="H1615" i="1"/>
  <c r="G1615" i="1"/>
  <c r="G1628" i="1"/>
  <c r="F106" i="4"/>
  <c r="G1477" i="1"/>
  <c r="G1481" i="1"/>
  <c r="G1489" i="1"/>
  <c r="G1493" i="1"/>
  <c r="F7" i="4"/>
  <c r="D522" i="4"/>
  <c r="F529" i="4"/>
  <c r="F70" i="5"/>
  <c r="G315" i="9"/>
  <c r="E315" i="9" s="1"/>
  <c r="B315" i="9" s="1"/>
  <c r="G316" i="9"/>
  <c r="D147" i="5"/>
  <c r="F150" i="5"/>
  <c r="I30" i="3"/>
  <c r="D1510" i="1"/>
  <c r="I33" i="3"/>
  <c r="D1538" i="1"/>
  <c r="H1538" i="1" s="1"/>
  <c r="E38" i="7"/>
  <c r="D1572" i="1"/>
  <c r="H1664" i="1"/>
  <c r="G1664" i="1"/>
  <c r="D230" i="4"/>
  <c r="F237" i="4"/>
  <c r="D309" i="4"/>
  <c r="F314" i="4"/>
  <c r="F322" i="4"/>
  <c r="D321" i="4"/>
  <c r="E466" i="4"/>
  <c r="D460" i="1" s="1"/>
  <c r="F585" i="4"/>
  <c r="D584" i="4"/>
  <c r="D647" i="4"/>
  <c r="E12" i="5"/>
  <c r="G1627" i="1"/>
  <c r="H1630" i="1"/>
  <c r="G1635" i="1"/>
  <c r="H1638" i="1"/>
  <c r="G1643" i="1"/>
  <c r="H1646" i="1"/>
  <c r="G1651" i="1"/>
  <c r="H1654" i="1"/>
  <c r="G1659" i="1"/>
  <c r="H1662" i="1"/>
  <c r="G1667" i="1"/>
  <c r="H1670" i="1"/>
  <c r="G1675" i="1"/>
  <c r="H1678" i="1"/>
  <c r="G1683" i="1"/>
  <c r="H1686" i="1"/>
  <c r="D82" i="4"/>
  <c r="F91" i="4"/>
  <c r="F203" i="4"/>
  <c r="D202" i="4"/>
  <c r="E321" i="4"/>
  <c r="D316" i="1" s="1"/>
  <c r="D361" i="4"/>
  <c r="F366" i="4"/>
  <c r="F374" i="4"/>
  <c r="D373" i="4"/>
  <c r="E647" i="4"/>
  <c r="D641" i="1" s="1"/>
  <c r="E431" i="4"/>
  <c r="F537" i="4"/>
  <c r="D536" i="4"/>
  <c r="E584" i="4"/>
  <c r="D578" i="1" s="1"/>
  <c r="E69" i="5"/>
  <c r="E251" i="5"/>
  <c r="I27" i="3"/>
  <c r="F135" i="4"/>
  <c r="D134" i="4"/>
  <c r="H24" i="9"/>
  <c r="G24" i="9"/>
  <c r="F178" i="4"/>
  <c r="D164" i="4"/>
  <c r="F189" i="4"/>
  <c r="F263" i="4"/>
  <c r="D262" i="4"/>
  <c r="E535" i="4"/>
  <c r="D7" i="5"/>
  <c r="F19" i="5"/>
  <c r="F119" i="5"/>
  <c r="F136" i="5"/>
  <c r="D135" i="5"/>
  <c r="D274" i="5"/>
  <c r="F277" i="5"/>
  <c r="F427" i="4"/>
  <c r="D129" i="6"/>
  <c r="G346" i="9"/>
  <c r="E346" i="9" s="1"/>
  <c r="I10" i="9"/>
  <c r="G219" i="9"/>
  <c r="E219" i="9" s="1"/>
  <c r="B219" i="9" s="1"/>
  <c r="D88" i="5"/>
  <c r="D177" i="5"/>
  <c r="E337" i="9"/>
  <c r="B337" i="9" s="1"/>
  <c r="E35" i="6"/>
  <c r="D89" i="6"/>
  <c r="D114" i="6"/>
  <c r="D141" i="6" s="1"/>
  <c r="B29" i="9"/>
  <c r="B45" i="9"/>
  <c r="B53" i="9"/>
  <c r="B61" i="9"/>
  <c r="B69" i="9"/>
  <c r="B77" i="9"/>
  <c r="B85" i="9"/>
  <c r="B93" i="9"/>
  <c r="B101" i="9"/>
  <c r="D44" i="8"/>
  <c r="D45" i="8"/>
  <c r="H310" i="9"/>
  <c r="G310" i="9"/>
  <c r="H309" i="9"/>
  <c r="M228" i="9"/>
  <c r="G301" i="9"/>
  <c r="E301" i="9" s="1"/>
  <c r="B301" i="9" s="1"/>
  <c r="G211" i="9"/>
  <c r="E211" i="9" s="1"/>
  <c r="B211" i="9" s="1"/>
  <c r="G179" i="9"/>
  <c r="E179" i="9" s="1"/>
  <c r="B179" i="9" s="1"/>
  <c r="G178" i="9"/>
  <c r="E178" i="9" s="1"/>
  <c r="B178" i="9" s="1"/>
  <c r="G177" i="9"/>
  <c r="E177" i="9" s="1"/>
  <c r="B177" i="9" s="1"/>
  <c r="G176" i="9"/>
  <c r="E176" i="9" s="1"/>
  <c r="B176" i="9" s="1"/>
  <c r="G175" i="9"/>
  <c r="E175" i="9" s="1"/>
  <c r="B175" i="9" s="1"/>
  <c r="G174" i="9"/>
  <c r="E174" i="9" s="1"/>
  <c r="B174" i="9" s="1"/>
  <c r="G309" i="9"/>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08" i="9"/>
  <c r="E208" i="9" s="1"/>
  <c r="B208" i="9" s="1"/>
  <c r="L207" i="9"/>
  <c r="F207" i="9" s="1"/>
  <c r="G302" i="9"/>
  <c r="E302" i="9" s="1"/>
  <c r="B302" i="9" s="1"/>
  <c r="G300" i="9"/>
  <c r="E300" i="9" s="1"/>
  <c r="B300" i="9" s="1"/>
  <c r="G209" i="9"/>
  <c r="E209" i="9" s="1"/>
  <c r="B209"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21" i="9"/>
  <c r="E221" i="9" s="1"/>
  <c r="B221" i="9" s="1"/>
  <c r="G213" i="9"/>
  <c r="E213" i="9" s="1"/>
  <c r="B213" i="9" s="1"/>
  <c r="H308" i="9"/>
  <c r="E308" i="9" s="1"/>
  <c r="B308" i="9" s="1"/>
  <c r="G223" i="9"/>
  <c r="E223" i="9" s="1"/>
  <c r="B223" i="9" s="1"/>
  <c r="G215" i="9"/>
  <c r="E215" i="9" s="1"/>
  <c r="B215" i="9" s="1"/>
  <c r="G210" i="9"/>
  <c r="E210" i="9" s="1"/>
  <c r="B210" i="9" s="1"/>
  <c r="G180" i="9"/>
  <c r="E180" i="9" s="1"/>
  <c r="B180" i="9" s="1"/>
  <c r="G225" i="9"/>
  <c r="E225" i="9" s="1"/>
  <c r="B225" i="9" s="1"/>
  <c r="G217" i="9"/>
  <c r="E217" i="9" s="1"/>
  <c r="B217" i="9" s="1"/>
  <c r="E130" i="9"/>
  <c r="B130" i="9" s="1"/>
  <c r="E138" i="9"/>
  <c r="B138" i="9" s="1"/>
  <c r="E146" i="9"/>
  <c r="B146" i="9" s="1"/>
  <c r="E154" i="9"/>
  <c r="B154" i="9" s="1"/>
  <c r="E158" i="9"/>
  <c r="B158" i="9" s="1"/>
  <c r="E166" i="9"/>
  <c r="B166" i="9" s="1"/>
  <c r="B136" i="9"/>
  <c r="B144" i="9"/>
  <c r="B152" i="9"/>
  <c r="B164" i="9"/>
  <c r="B172" i="9"/>
  <c r="B262" i="9"/>
  <c r="B280" i="9"/>
  <c r="B294" i="9"/>
  <c r="B304" i="9"/>
  <c r="E307" i="9"/>
  <c r="B307" i="9" s="1"/>
  <c r="B318" i="9"/>
  <c r="F298" i="9"/>
  <c r="B266" i="9"/>
  <c r="B276" i="9"/>
  <c r="B284" i="9"/>
  <c r="B322" i="9"/>
  <c r="B330" i="9"/>
  <c r="G1540" i="1" l="1"/>
  <c r="H1540" i="1"/>
  <c r="E309" i="9"/>
  <c r="B309" i="9" s="1"/>
  <c r="H1301" i="1"/>
  <c r="G1076" i="1"/>
  <c r="H1076" i="1"/>
  <c r="G1585" i="1"/>
  <c r="E360" i="4"/>
  <c r="D355" i="1" s="1"/>
  <c r="E152" i="4"/>
  <c r="E299" i="4" s="1"/>
  <c r="G149" i="1"/>
  <c r="E24" i="9"/>
  <c r="B24" i="9" s="1"/>
  <c r="D6" i="4"/>
  <c r="F6" i="4" s="1"/>
  <c r="F49" i="4"/>
  <c r="C45" i="1"/>
  <c r="F255" i="5"/>
  <c r="C1259" i="1"/>
  <c r="E316" i="9"/>
  <c r="B316" i="9" s="1"/>
  <c r="G1057" i="1"/>
  <c r="H1057" i="1"/>
  <c r="H31" i="3"/>
  <c r="C1537" i="1"/>
  <c r="E7" i="5"/>
  <c r="F7" i="5" s="1"/>
  <c r="D1017" i="1"/>
  <c r="F309" i="4"/>
  <c r="D308" i="4"/>
  <c r="C304" i="1"/>
  <c r="F147" i="5"/>
  <c r="C1152" i="1"/>
  <c r="I40" i="3"/>
  <c r="C1622" i="1"/>
  <c r="F88" i="5"/>
  <c r="C1093" i="1"/>
  <c r="F321" i="4"/>
  <c r="C316" i="1"/>
  <c r="F597" i="4"/>
  <c r="C591" i="1"/>
  <c r="I23" i="3"/>
  <c r="D1074" i="1"/>
  <c r="F202" i="4"/>
  <c r="C198" i="1"/>
  <c r="H1446" i="1"/>
  <c r="G1446" i="1"/>
  <c r="F89" i="6"/>
  <c r="C1485" i="1"/>
  <c r="G348" i="9"/>
  <c r="E348" i="9" s="1"/>
  <c r="H28" i="3"/>
  <c r="F35" i="6"/>
  <c r="C1431" i="1"/>
  <c r="K1481" i="9"/>
  <c r="G344" i="9"/>
  <c r="E344" i="9" s="1"/>
  <c r="B344" i="9" s="1"/>
  <c r="C1621" i="1"/>
  <c r="I39" i="3"/>
  <c r="I28" i="3"/>
  <c r="D1431" i="1"/>
  <c r="F129" i="6"/>
  <c r="C1525" i="1"/>
  <c r="F164" i="4"/>
  <c r="C160" i="1"/>
  <c r="E141" i="6"/>
  <c r="F373" i="4"/>
  <c r="C368" i="1"/>
  <c r="I1543" i="1"/>
  <c r="G393" i="1"/>
  <c r="H393" i="1"/>
  <c r="I1541" i="1"/>
  <c r="F114" i="6"/>
  <c r="H30" i="3"/>
  <c r="C1510" i="1"/>
  <c r="H24" i="3"/>
  <c r="F177" i="5"/>
  <c r="C1181" i="1"/>
  <c r="H22" i="3"/>
  <c r="C1012" i="1"/>
  <c r="E430" i="4"/>
  <c r="D425" i="1"/>
  <c r="I24" i="3"/>
  <c r="E176" i="5"/>
  <c r="D1180" i="1" s="1"/>
  <c r="D1181" i="1"/>
  <c r="G474" i="1"/>
  <c r="H474" i="1"/>
  <c r="F466" i="4"/>
  <c r="C460" i="1"/>
  <c r="G425" i="1"/>
  <c r="H425" i="1"/>
  <c r="D430" i="4"/>
  <c r="H19" i="9"/>
  <c r="E19" i="9" s="1"/>
  <c r="B19" i="9" s="1"/>
  <c r="B346" i="9"/>
  <c r="E345" i="9"/>
  <c r="I10" i="3" s="1"/>
  <c r="D529" i="1"/>
  <c r="D152" i="4"/>
  <c r="F361" i="4"/>
  <c r="D360" i="4"/>
  <c r="C356" i="1"/>
  <c r="F647" i="4"/>
  <c r="C641" i="1"/>
  <c r="H1572" i="1"/>
  <c r="G1572" i="1"/>
  <c r="H422" i="1"/>
  <c r="G422" i="1"/>
  <c r="H405" i="1"/>
  <c r="G405" i="1"/>
  <c r="F274" i="5"/>
  <c r="D251" i="5"/>
  <c r="D176" i="5" s="1"/>
  <c r="C1278" i="1"/>
  <c r="F536" i="4"/>
  <c r="D535" i="4"/>
  <c r="C530" i="1"/>
  <c r="F584" i="4"/>
  <c r="C578" i="1"/>
  <c r="F230" i="4"/>
  <c r="C226" i="1"/>
  <c r="I35" i="3"/>
  <c r="D1571" i="1"/>
  <c r="F522" i="4"/>
  <c r="C516" i="1"/>
  <c r="F228" i="9"/>
  <c r="B228" i="9" s="1"/>
  <c r="E310" i="9"/>
  <c r="B310" i="9" s="1"/>
  <c r="G343" i="9"/>
  <c r="E343" i="9" s="1"/>
  <c r="F135" i="5"/>
  <c r="C1140" i="1"/>
  <c r="F12" i="5"/>
  <c r="F262" i="4"/>
  <c r="C258" i="1"/>
  <c r="F134" i="4"/>
  <c r="C130" i="1"/>
  <c r="I25" i="3"/>
  <c r="D1255" i="1"/>
  <c r="E308" i="4"/>
  <c r="F82" i="4"/>
  <c r="C78" i="1"/>
  <c r="D69" i="5"/>
  <c r="I17" i="3"/>
  <c r="D2" i="1"/>
  <c r="G486" i="1"/>
  <c r="H486" i="1"/>
  <c r="H1471" i="1"/>
  <c r="G1471" i="1"/>
  <c r="I1557" i="1"/>
  <c r="I1553" i="1"/>
  <c r="G269" i="1"/>
  <c r="H269" i="1"/>
  <c r="I1581" i="1"/>
  <c r="I1561" i="1"/>
  <c r="E423" i="4" l="1"/>
  <c r="E644" i="4" s="1"/>
  <c r="E300" i="4"/>
  <c r="D296" i="1" s="1"/>
  <c r="D295" i="1"/>
  <c r="D148" i="1"/>
  <c r="E301" i="4"/>
  <c r="D297" i="1" s="1"/>
  <c r="I18" i="3"/>
  <c r="C2" i="1"/>
  <c r="D422" i="4"/>
  <c r="C417" i="1" s="1"/>
  <c r="H17" i="3"/>
  <c r="H45" i="1"/>
  <c r="G45" i="1"/>
  <c r="G1259" i="1"/>
  <c r="H1259" i="1"/>
  <c r="H130" i="1"/>
  <c r="G130" i="1"/>
  <c r="G1571" i="1"/>
  <c r="H1571" i="1"/>
  <c r="H578" i="1"/>
  <c r="G578" i="1"/>
  <c r="H356" i="1"/>
  <c r="G356" i="1"/>
  <c r="H460" i="1"/>
  <c r="G460" i="1"/>
  <c r="E639" i="4"/>
  <c r="D633" i="1" s="1"/>
  <c r="D424" i="1"/>
  <c r="F176" i="5"/>
  <c r="C1180" i="1"/>
  <c r="H368" i="1"/>
  <c r="G368" i="1"/>
  <c r="E347" i="9"/>
  <c r="B348" i="9"/>
  <c r="G591" i="1"/>
  <c r="H591" i="1"/>
  <c r="H1093" i="1"/>
  <c r="G1093" i="1"/>
  <c r="G1152" i="1"/>
  <c r="H1152" i="1"/>
  <c r="E417" i="4"/>
  <c r="D412" i="1" s="1"/>
  <c r="D303" i="1"/>
  <c r="E418" i="4"/>
  <c r="D413" i="1" s="1"/>
  <c r="G1140" i="1"/>
  <c r="H1140" i="1"/>
  <c r="H1278" i="1"/>
  <c r="G1278" i="1"/>
  <c r="D418" i="4"/>
  <c r="F360" i="4"/>
  <c r="C355" i="1"/>
  <c r="E640" i="4"/>
  <c r="D634" i="1" s="1"/>
  <c r="F430" i="4"/>
  <c r="D639" i="4"/>
  <c r="C424" i="1"/>
  <c r="H1181" i="1"/>
  <c r="G1181" i="1"/>
  <c r="G1510" i="1"/>
  <c r="H1510" i="1"/>
  <c r="G1525" i="1"/>
  <c r="H1525" i="1"/>
  <c r="H1431" i="1"/>
  <c r="G1431" i="1"/>
  <c r="G1485" i="1"/>
  <c r="H1485" i="1"/>
  <c r="G2" i="1"/>
  <c r="H2" i="1"/>
  <c r="H1017" i="1"/>
  <c r="G1017" i="1"/>
  <c r="H1537" i="1"/>
  <c r="F69" i="5"/>
  <c r="H23" i="3"/>
  <c r="C1074" i="1"/>
  <c r="H258" i="1"/>
  <c r="G258" i="1"/>
  <c r="H516" i="1"/>
  <c r="G516" i="1"/>
  <c r="H226" i="1"/>
  <c r="G226" i="1"/>
  <c r="G530" i="1"/>
  <c r="H530" i="1"/>
  <c r="F251" i="5"/>
  <c r="H25" i="3"/>
  <c r="C1255" i="1"/>
  <c r="H641" i="1"/>
  <c r="G641" i="1"/>
  <c r="D6" i="5"/>
  <c r="I31" i="3"/>
  <c r="D1537" i="1"/>
  <c r="H9" i="3" s="1"/>
  <c r="H1621" i="1"/>
  <c r="G1621" i="1"/>
  <c r="H11" i="3"/>
  <c r="D643" i="4"/>
  <c r="H316" i="1"/>
  <c r="G316" i="1"/>
  <c r="G1622" i="1"/>
  <c r="H1622" i="1"/>
  <c r="H20" i="9"/>
  <c r="H304" i="1"/>
  <c r="G304" i="1"/>
  <c r="I22" i="3"/>
  <c r="E6" i="5"/>
  <c r="D1012" i="1"/>
  <c r="G1012" i="1" s="1"/>
  <c r="E422" i="4"/>
  <c r="H78" i="1"/>
  <c r="G78" i="1"/>
  <c r="E342" i="9"/>
  <c r="B343" i="9"/>
  <c r="D640" i="4"/>
  <c r="F535" i="4"/>
  <c r="C529" i="1"/>
  <c r="D299" i="4"/>
  <c r="F152" i="4"/>
  <c r="H18" i="3"/>
  <c r="C148" i="1"/>
  <c r="G160" i="1"/>
  <c r="H160" i="1"/>
  <c r="H198" i="1"/>
  <c r="G198" i="1"/>
  <c r="D417" i="4"/>
  <c r="F308" i="4"/>
  <c r="C303" i="1"/>
  <c r="F141" i="6"/>
  <c r="D418" i="1" l="1"/>
  <c r="H1012" i="1"/>
  <c r="K3" i="9"/>
  <c r="I9" i="3"/>
  <c r="H299" i="9"/>
  <c r="D1011" i="1"/>
  <c r="G303" i="1"/>
  <c r="H303" i="1"/>
  <c r="N3" i="9"/>
  <c r="I11" i="3"/>
  <c r="H1255" i="1"/>
  <c r="G1255" i="1"/>
  <c r="F418" i="4"/>
  <c r="C413" i="1"/>
  <c r="F640" i="4"/>
  <c r="C634" i="1"/>
  <c r="C637" i="1"/>
  <c r="G306" i="9"/>
  <c r="E306" i="9" s="1"/>
  <c r="B306" i="9" s="1"/>
  <c r="G299" i="9"/>
  <c r="F6" i="5"/>
  <c r="C1011" i="1"/>
  <c r="F417" i="4"/>
  <c r="C412" i="1"/>
  <c r="D423" i="4"/>
  <c r="D301" i="4"/>
  <c r="F299" i="4"/>
  <c r="C295" i="1"/>
  <c r="D300" i="4"/>
  <c r="E424" i="4"/>
  <c r="D419" i="1" s="1"/>
  <c r="E643" i="4"/>
  <c r="F643" i="4" s="1"/>
  <c r="D417" i="1"/>
  <c r="H417" i="1" s="1"/>
  <c r="D638" i="1"/>
  <c r="F422" i="4"/>
  <c r="H424" i="1"/>
  <c r="G424" i="1"/>
  <c r="H355" i="1"/>
  <c r="G355" i="1"/>
  <c r="G1180" i="1"/>
  <c r="H1180" i="1"/>
  <c r="G148" i="1"/>
  <c r="H148" i="1"/>
  <c r="G529" i="1"/>
  <c r="H529" i="1"/>
  <c r="E425" i="4"/>
  <c r="D420" i="1" s="1"/>
  <c r="G1074" i="1"/>
  <c r="H1074" i="1"/>
  <c r="G1537" i="1"/>
  <c r="F639" i="4"/>
  <c r="C633" i="1"/>
  <c r="E646" i="4" l="1"/>
  <c r="D640" i="1" s="1"/>
  <c r="H634" i="1"/>
  <c r="G634" i="1"/>
  <c r="F300" i="4"/>
  <c r="C296" i="1"/>
  <c r="F301" i="4"/>
  <c r="C297" i="1"/>
  <c r="H8" i="3"/>
  <c r="G1011" i="1"/>
  <c r="H1011" i="1"/>
  <c r="D644" i="4"/>
  <c r="D425" i="4"/>
  <c r="F423" i="4"/>
  <c r="C418" i="1"/>
  <c r="G20" i="9"/>
  <c r="E20" i="9" s="1"/>
  <c r="B20" i="9" s="1"/>
  <c r="D424" i="4"/>
  <c r="H413" i="1"/>
  <c r="G413" i="1"/>
  <c r="G417" i="1"/>
  <c r="H633" i="1"/>
  <c r="G633" i="1"/>
  <c r="E645" i="4"/>
  <c r="D637" i="1"/>
  <c r="G637" i="1" s="1"/>
  <c r="H295" i="1"/>
  <c r="G295" i="1"/>
  <c r="H412" i="1"/>
  <c r="G412" i="1"/>
  <c r="E299" i="9"/>
  <c r="E650" i="4" l="1"/>
  <c r="D644" i="1" s="1"/>
  <c r="H637" i="1"/>
  <c r="F425" i="4"/>
  <c r="C420" i="1"/>
  <c r="F424" i="4"/>
  <c r="C419" i="1"/>
  <c r="G297" i="1"/>
  <c r="H297" i="1"/>
  <c r="D646" i="4"/>
  <c r="F644" i="4"/>
  <c r="C638" i="1"/>
  <c r="D645" i="4"/>
  <c r="I20" i="3"/>
  <c r="E649" i="4"/>
  <c r="D639" i="1"/>
  <c r="H418" i="1"/>
  <c r="G418" i="1"/>
  <c r="H296" i="1"/>
  <c r="G296" i="1"/>
  <c r="B299" i="9"/>
  <c r="M3" i="9"/>
  <c r="I19" i="3" l="1"/>
  <c r="D643" i="1"/>
  <c r="D649" i="4"/>
  <c r="F645" i="4"/>
  <c r="C639" i="1"/>
  <c r="H420" i="1"/>
  <c r="G420" i="1"/>
  <c r="H419" i="1"/>
  <c r="G419" i="1"/>
  <c r="H334" i="9"/>
  <c r="G334" i="9"/>
  <c r="F646" i="4"/>
  <c r="D650" i="4"/>
  <c r="C640" i="1"/>
  <c r="H638" i="1"/>
  <c r="G638" i="1"/>
  <c r="E334" i="9" l="1"/>
  <c r="H19" i="3"/>
  <c r="F649" i="4"/>
  <c r="C643" i="1"/>
  <c r="G297" i="9"/>
  <c r="E297" i="9" s="1"/>
  <c r="B297" i="9" s="1"/>
  <c r="H640" i="1"/>
  <c r="G640" i="1"/>
  <c r="F650" i="4"/>
  <c r="H20" i="3"/>
  <c r="C644" i="1"/>
  <c r="G639" i="1"/>
  <c r="H639" i="1"/>
  <c r="G643" i="1" l="1"/>
  <c r="H643" i="1"/>
  <c r="H7" i="3"/>
  <c r="H644" i="1"/>
  <c r="G644" i="1"/>
  <c r="B334" i="9"/>
  <c r="E298" i="9"/>
  <c r="I8" i="3" s="1"/>
  <c r="J3" i="9" l="1"/>
  <c r="G295" i="9" l="1"/>
  <c r="L293" i="9"/>
  <c r="F293" i="9" s="1"/>
  <c r="H295" i="9"/>
  <c r="H18" i="9"/>
  <c r="G18" i="9"/>
  <c r="H15" i="9"/>
  <c r="G17" i="9"/>
  <c r="L16" i="9"/>
  <c r="I6" i="9"/>
  <c r="K12" i="9"/>
  <c r="J9" i="9"/>
  <c r="J13" i="9"/>
  <c r="J17" i="9"/>
  <c r="I13" i="9"/>
  <c r="J8" i="9"/>
  <c r="I12" i="9"/>
  <c r="J7" i="9"/>
  <c r="K13" i="9"/>
  <c r="I7" i="9"/>
  <c r="K8" i="9"/>
  <c r="G16" i="9"/>
  <c r="H21" i="9"/>
  <c r="G15" i="9"/>
  <c r="J12" i="9"/>
  <c r="K7" i="9"/>
  <c r="J10" i="9"/>
  <c r="K5" i="9"/>
  <c r="M16" i="9"/>
  <c r="G22" i="9"/>
  <c r="I8" i="9"/>
  <c r="K9" i="9"/>
  <c r="J5" i="9"/>
  <c r="M15" i="9"/>
  <c r="J11" i="9"/>
  <c r="K6" i="9"/>
  <c r="I11" i="9"/>
  <c r="J6" i="9"/>
  <c r="L15" i="9"/>
  <c r="G21" i="9"/>
  <c r="I17" i="9"/>
  <c r="H22" i="9"/>
  <c r="H16" i="9"/>
  <c r="K11" i="9"/>
  <c r="I5" i="9"/>
  <c r="K10" i="9"/>
  <c r="I9" i="9"/>
  <c r="H17" i="9"/>
  <c r="F15" i="9" l="1"/>
  <c r="E21" i="9"/>
  <c r="B21" i="9" s="1"/>
  <c r="E15" i="9"/>
  <c r="E7" i="9"/>
  <c r="B7" i="9" s="1"/>
  <c r="E5" i="9"/>
  <c r="B5" i="9" s="1"/>
  <c r="E11" i="9"/>
  <c r="B11" i="9" s="1"/>
  <c r="E10" i="9"/>
  <c r="B10" i="9" s="1"/>
  <c r="E12" i="9"/>
  <c r="B12" i="9" s="1"/>
  <c r="F16" i="9"/>
  <c r="E17" i="9"/>
  <c r="B17" i="9" s="1"/>
  <c r="E9" i="9"/>
  <c r="B9" i="9" s="1"/>
  <c r="E8" i="9"/>
  <c r="B8" i="9" s="1"/>
  <c r="E13" i="9"/>
  <c r="B13" i="9" s="1"/>
  <c r="B293" i="9"/>
  <c r="F23" i="9"/>
  <c r="E22" i="9"/>
  <c r="B22" i="9" s="1"/>
  <c r="E16" i="9"/>
  <c r="E6" i="9"/>
  <c r="B6" i="9" s="1"/>
  <c r="E18" i="9"/>
  <c r="B18" i="9" s="1"/>
  <c r="E295" i="9"/>
  <c r="F14" i="9" l="1"/>
  <c r="F3" i="9" s="1"/>
  <c r="B15" i="9"/>
  <c r="B16" i="9"/>
  <c r="B295" i="9"/>
  <c r="E23" i="9"/>
  <c r="I7" i="3" s="1"/>
  <c r="E14" i="9"/>
  <c r="I13" i="3" s="1"/>
  <c r="E4" i="9"/>
  <c r="E3" i="9" l="1"/>
</calcChain>
</file>

<file path=xl/sharedStrings.xml><?xml version="1.0" encoding="utf-8"?>
<sst xmlns="http://schemas.openxmlformats.org/spreadsheetml/2006/main" count="4733" uniqueCount="3656">
  <si>
    <t>Obveznik:</t>
  </si>
  <si>
    <t>8336 - Osnovna škola u Đulovcu</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</si>
  <si>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</si>
  <si>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</si>
  <si>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</si>
  <si>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</si>
  <si>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</si>
  <si>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</si>
  <si>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</si>
  <si>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</si>
  <si>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</si>
  <si>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</si>
  <si>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</si>
  <si>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</si>
  <si>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</si>
  <si>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</si>
  <si>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</si>
  <si>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</si>
  <si>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</si>
  <si>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</si>
  <si>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</si>
  <si>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</si>
  <si>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</si>
  <si>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</si>
  <si>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</si>
  <si>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</si>
  <si>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</si>
  <si>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</si>
  <si>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</si>
  <si>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</si>
  <si>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</si>
  <si>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</si>
  <si>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</si>
  <si>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</si>
  <si>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</si>
  <si>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</si>
  <si>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</si>
  <si>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</si>
  <si>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</si>
  <si>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</si>
  <si>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</si>
  <si>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</si>
  <si>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</si>
  <si>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</si>
  <si>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</si>
  <si>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</si>
  <si>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</si>
  <si>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</si>
  <si>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</si>
  <si>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</si>
  <si>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</si>
  <si>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</si>
  <si>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</si>
  <si>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</si>
  <si>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</si>
  <si>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</si>
  <si>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</si>
  <si>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</si>
  <si>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</si>
  <si>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</si>
  <si>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</si>
  <si>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</si>
  <si>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</si>
  <si>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</si>
  <si>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</si>
  <si>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</si>
  <si>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</si>
  <si>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</si>
  <si>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</si>
  <si>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</si>
  <si>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</si>
  <si>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</si>
  <si>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</si>
  <si>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</si>
  <si>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</si>
  <si>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</si>
  <si>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</si>
  <si>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</si>
  <si>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</si>
  <si>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</si>
  <si>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</si>
  <si>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</si>
  <si>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</si>
  <si>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</si>
  <si>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</si>
  <si>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</si>
  <si>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</si>
  <si>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</si>
  <si>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</si>
  <si>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</si>
  <si>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</si>
  <si>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</si>
  <si>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</si>
  <si>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</si>
  <si>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</si>
  <si>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</si>
  <si>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</si>
  <si>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</si>
  <si>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</si>
  <si>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</si>
  <si>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</si>
  <si>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</si>
  <si>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</si>
  <si>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</si>
  <si>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</si>
  <si>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</si>
  <si>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</si>
  <si>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</si>
  <si>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</si>
  <si>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</si>
  <si>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</si>
  <si>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</si>
  <si>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</si>
  <si>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</si>
  <si>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</si>
  <si>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</si>
  <si>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</si>
  <si>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</si>
  <si>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</si>
  <si>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</si>
  <si>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</si>
  <si>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</si>
  <si>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</si>
  <si>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</si>
  <si>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</si>
  <si>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</si>
  <si>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</si>
  <si>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</si>
  <si>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</si>
  <si>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</si>
  <si>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</si>
  <si>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</si>
  <si>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</si>
  <si>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</si>
  <si>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</si>
  <si>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</si>
  <si>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</si>
  <si>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</si>
  <si>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</si>
  <si>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</si>
  <si>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</si>
  <si>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</si>
  <si>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</si>
  <si>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</si>
  <si>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</si>
  <si>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</si>
  <si>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</si>
  <si>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</si>
  <si>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</si>
  <si>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</si>
  <si>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</si>
  <si>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</si>
  <si>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</si>
  <si>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</si>
  <si>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</si>
  <si>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</si>
  <si>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</si>
  <si>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</si>
  <si>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</si>
  <si>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</si>
  <si>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</si>
  <si>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</si>
  <si>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</si>
  <si>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</si>
  <si>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</si>
  <si>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</si>
  <si>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</si>
  <si>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</si>
  <si>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</si>
  <si>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</si>
  <si>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</si>
  <si>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</si>
  <si>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</si>
  <si>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</si>
  <si>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</si>
  <si>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</si>
  <si>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</si>
  <si>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</si>
  <si>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</si>
  <si>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</si>
  <si>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</si>
  <si>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</si>
  <si>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</si>
  <si>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</si>
  <si>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</si>
  <si>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</si>
  <si>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</si>
  <si>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</si>
  <si>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</si>
  <si>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</si>
  <si>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</si>
  <si>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</si>
  <si>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</si>
  <si>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</si>
  <si>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</si>
  <si>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</si>
  <si>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</si>
  <si>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</si>
  <si>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</si>
  <si>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</si>
  <si>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</si>
  <si>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</si>
  <si>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</si>
  <si>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</si>
  <si>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</si>
  <si>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</si>
  <si>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</si>
  <si>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</si>
  <si>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</si>
  <si>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</si>
  <si>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</si>
  <si>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</si>
  <si>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</si>
  <si>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</si>
  <si>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</si>
  <si>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</si>
  <si>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</si>
  <si>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</si>
  <si>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</si>
  <si>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</si>
  <si>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</si>
  <si>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</si>
  <si>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</si>
  <si>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</si>
  <si>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</si>
  <si>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</si>
  <si>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</si>
  <si>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</si>
  <si>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</si>
  <si>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</si>
  <si>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</si>
  <si>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</si>
  <si>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</si>
  <si>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</si>
  <si>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</si>
  <si>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</si>
  <si>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</si>
  <si>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</si>
  <si>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</si>
  <si>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</si>
  <si>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</si>
  <si>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</si>
  <si>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</si>
  <si>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</si>
  <si>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</si>
  <si>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</si>
  <si>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</si>
  <si>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</si>
  <si>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</si>
  <si>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</si>
  <si>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</si>
  <si>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</si>
  <si>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</si>
  <si>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</si>
  <si>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</si>
  <si>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</si>
  <si>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</si>
  <si>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</si>
  <si>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</si>
  <si>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</si>
  <si>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</si>
  <si>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</si>
  <si>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</si>
  <si>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</si>
  <si>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</si>
  <si>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</si>
  <si>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</si>
  <si>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</si>
  <si>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</si>
  <si>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</si>
  <si>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</si>
  <si>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</si>
  <si>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</si>
  <si>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</si>
  <si>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</si>
  <si>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</si>
  <si>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</si>
  <si>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</si>
  <si>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</si>
  <si>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</si>
  <si>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</si>
  <si>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</si>
  <si>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</si>
  <si>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</si>
  <si>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</si>
  <si>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</si>
  <si>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</si>
  <si>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</si>
  <si>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</si>
  <si>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</si>
  <si>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</si>
  <si>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</si>
  <si>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</si>
  <si>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</si>
  <si>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</si>
  <si>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</si>
  <si>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</si>
  <si>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</si>
  <si>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</si>
  <si>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</si>
  <si>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</si>
  <si>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</si>
  <si>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</si>
  <si>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</si>
  <si>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</si>
  <si>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</si>
  <si>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</si>
  <si>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</si>
  <si>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</si>
  <si>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</si>
  <si>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</si>
  <si>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</si>
  <si>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</si>
  <si>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</si>
  <si>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</si>
  <si>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</si>
  <si>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</si>
  <si>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</si>
  <si>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</si>
  <si>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</si>
  <si>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</si>
  <si>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</si>
  <si>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</si>
  <si>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</si>
  <si>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</si>
  <si>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</si>
  <si>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</si>
  <si>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</si>
  <si>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</si>
  <si>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</si>
  <si>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</si>
  <si>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</si>
  <si>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</si>
  <si>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</si>
  <si>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</si>
  <si>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</si>
  <si>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</si>
  <si>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</si>
  <si>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</si>
  <si>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</si>
  <si>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</si>
  <si>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</si>
  <si>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</si>
  <si>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</si>
  <si>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</si>
  <si>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</si>
  <si>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</si>
  <si>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</si>
  <si>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</si>
  <si>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</si>
  <si>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</si>
  <si>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</si>
  <si>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</si>
  <si>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</si>
  <si>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</si>
  <si>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</si>
  <si>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</si>
  <si>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</si>
  <si>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</si>
  <si>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</si>
  <si>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</si>
  <si>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</si>
  <si>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</si>
  <si>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</si>
  <si>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</si>
  <si>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</si>
  <si>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</si>
  <si>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</si>
  <si>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</si>
  <si>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</si>
  <si>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</si>
  <si>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</si>
  <si>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</si>
  <si>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</si>
  <si>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</si>
  <si>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</si>
  <si>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</si>
  <si>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</si>
  <si>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</si>
  <si>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</si>
  <si>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</si>
  <si>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</si>
  <si>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</si>
  <si>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</si>
  <si>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</si>
  <si>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</si>
  <si>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</si>
  <si>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</si>
  <si>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</si>
  <si>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</si>
  <si>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</si>
  <si>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</si>
  <si>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</si>
  <si>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</si>
  <si>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</si>
  <si>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</si>
  <si>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</si>
  <si>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</si>
  <si>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</si>
  <si>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</si>
  <si>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</si>
  <si>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</si>
  <si>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</si>
  <si>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</si>
  <si>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</si>
  <si>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</si>
  <si>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</si>
  <si>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</si>
  <si>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</si>
  <si>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</si>
  <si>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</si>
  <si>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</si>
  <si>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</si>
  <si>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</si>
  <si>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</si>
  <si>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</si>
  <si>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</si>
  <si>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</si>
  <si>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</si>
  <si>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</si>
  <si>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</si>
  <si>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</si>
  <si>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</si>
  <si>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</si>
  <si>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</si>
  <si>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</si>
  <si>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</si>
  <si>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</si>
  <si>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</si>
  <si>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</si>
  <si>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</si>
  <si>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</si>
  <si>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</si>
  <si>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</si>
  <si>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</si>
  <si>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</si>
  <si>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</si>
  <si>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</si>
  <si>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</si>
  <si>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</si>
  <si>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</si>
  <si>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</si>
  <si>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</si>
  <si>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</si>
  <si>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</si>
  <si>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</si>
  <si>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</si>
  <si>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</si>
  <si>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</si>
  <si>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</si>
  <si>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</si>
  <si>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</si>
  <si>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</si>
  <si>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</si>
  <si>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</si>
  <si>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</si>
  <si>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</si>
  <si>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</si>
  <si>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</si>
  <si>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</si>
  <si>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</si>
  <si>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</si>
  <si>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</si>
  <si>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</si>
  <si>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</si>
  <si>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</si>
  <si>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</si>
  <si>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</si>
  <si>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</si>
  <si>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</si>
  <si>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</si>
  <si>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</si>
  <si>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</si>
  <si>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</si>
  <si>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</si>
  <si>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</si>
  <si>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</si>
  <si>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</si>
  <si>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</si>
  <si>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</si>
  <si>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</si>
  <si>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</si>
  <si>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</si>
  <si>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</si>
  <si>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</si>
  <si>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</si>
  <si>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</si>
  <si>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</si>
  <si>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</si>
  <si>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</si>
  <si>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</si>
  <si>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</si>
  <si>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</si>
  <si>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</si>
  <si>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</si>
  <si>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</si>
  <si>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</si>
  <si>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</si>
  <si>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</si>
  <si>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</si>
  <si>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</si>
  <si>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</si>
  <si>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</si>
  <si>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</si>
  <si>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</si>
  <si>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</si>
  <si>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</si>
  <si>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</si>
  <si>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</si>
  <si>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</si>
  <si>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</si>
  <si>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</si>
  <si>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</si>
  <si>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</si>
  <si>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</si>
  <si>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</si>
  <si>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</si>
  <si>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</si>
  <si>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</si>
  <si>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</si>
  <si>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</si>
  <si>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</si>
  <si>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</si>
  <si>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</si>
  <si>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</si>
  <si>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</si>
  <si>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</si>
  <si>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</si>
  <si>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</si>
  <si>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</si>
  <si>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</si>
  <si>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</si>
  <si>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</si>
  <si>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</si>
  <si>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</si>
  <si>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</si>
  <si>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</si>
  <si>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</si>
  <si>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</si>
  <si>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</si>
  <si>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</si>
  <si>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</si>
  <si>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</si>
  <si>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</si>
  <si>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</si>
  <si>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</si>
  <si>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</si>
  <si>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</si>
  <si>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</si>
  <si>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</si>
  <si>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</si>
  <si>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</si>
  <si>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</si>
  <si>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</si>
  <si>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</si>
  <si>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</si>
  <si>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</si>
  <si>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</si>
  <si>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</si>
  <si>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</si>
  <si>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</si>
  <si>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</si>
  <si>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</si>
  <si>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</si>
  <si>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</si>
  <si>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</si>
  <si>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</si>
  <si>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</si>
  <si>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</si>
  <si>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</si>
  <si>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</si>
  <si>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</si>
  <si>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</si>
  <si>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</si>
  <si>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</si>
  <si>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</si>
  <si>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</si>
  <si>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</si>
  <si>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</si>
  <si>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</si>
  <si>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</si>
  <si>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</si>
  <si>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</si>
  <si>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</si>
  <si>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</si>
  <si>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</si>
  <si>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</si>
  <si>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</si>
  <si>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</si>
  <si>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</si>
  <si>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</si>
  <si>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</si>
  <si>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</si>
  <si>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</si>
  <si>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</si>
  <si>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</si>
  <si>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</si>
  <si>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</si>
  <si>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</si>
  <si>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</si>
  <si>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</si>
  <si>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</si>
  <si>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</si>
  <si>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</si>
  <si>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</si>
  <si>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</si>
  <si>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</si>
  <si>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</si>
  <si>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</si>
  <si>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</si>
  <si>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</si>
  <si>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</si>
  <si>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</si>
  <si>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</si>
  <si>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</si>
  <si>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</si>
  <si>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</si>
  <si>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</si>
  <si>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</si>
  <si>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</si>
  <si>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</si>
  <si>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</si>
  <si>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</si>
  <si>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</si>
  <si>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</si>
  <si>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</si>
  <si>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</si>
  <si>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</si>
  <si>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</si>
  <si>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</si>
  <si>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</si>
  <si>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</si>
  <si>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</si>
  <si>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</si>
  <si>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</si>
  <si>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</si>
  <si>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</si>
  <si>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</si>
  <si>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</si>
  <si>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</si>
  <si>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</si>
  <si>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</si>
  <si>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</si>
  <si>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</si>
  <si>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</si>
  <si>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</si>
  <si>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</si>
  <si>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</si>
  <si>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</si>
  <si>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</si>
  <si>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</si>
  <si>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</si>
  <si>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</si>
  <si>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</si>
  <si>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</si>
  <si>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</si>
  <si>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</si>
  <si>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</si>
  <si>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</si>
  <si>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</si>
  <si>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</si>
  <si>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</si>
  <si>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</si>
  <si>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</si>
  <si>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</si>
  <si>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</si>
  <si>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</si>
  <si>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</si>
  <si>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</si>
  <si>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</si>
  <si>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</si>
  <si>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</si>
  <si>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</si>
  <si>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</si>
  <si>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</si>
  <si>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</si>
  <si>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</si>
  <si>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</si>
  <si>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</si>
  <si>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</si>
  <si>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</si>
  <si>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</si>
  <si>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</si>
  <si>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</si>
  <si>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</si>
  <si>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</si>
  <si>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</si>
  <si>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</si>
  <si>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</si>
  <si>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</si>
  <si>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</si>
  <si>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</si>
  <si>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</si>
  <si>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</si>
  <si>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</si>
  <si>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</si>
  <si>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</si>
  <si>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</si>
  <si>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</si>
  <si>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</si>
  <si>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</si>
  <si>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</si>
  <si>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</si>
  <si>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</si>
  <si>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</si>
  <si>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</si>
  <si>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</si>
  <si>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</si>
  <si>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</si>
  <si>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</si>
  <si>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</si>
  <si>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</si>
  <si>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</si>
  <si>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</si>
  <si>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</si>
  <si>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</si>
  <si>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</si>
  <si>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</si>
  <si>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</si>
  <si>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</si>
  <si>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</si>
  <si>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</si>
  <si>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</si>
  <si>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</si>
  <si>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</si>
  <si>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</si>
  <si>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</si>
  <si>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</si>
  <si>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</si>
  <si>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</si>
  <si>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</si>
  <si>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</si>
  <si>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</si>
  <si>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</si>
  <si>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</si>
  <si>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</si>
  <si>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</si>
  <si>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</si>
  <si>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</si>
  <si>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</si>
  <si>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</si>
  <si>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</si>
  <si>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</si>
  <si>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</si>
  <si>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</si>
  <si>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</si>
  <si>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</si>
  <si>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</si>
  <si>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</si>
  <si>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</si>
  <si>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</si>
  <si>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</si>
  <si>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</si>
  <si>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</si>
  <si>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</si>
  <si>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</si>
  <si>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</si>
  <si>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</si>
  <si>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</si>
  <si>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</si>
  <si>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</si>
  <si>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</si>
  <si>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</si>
  <si>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</si>
  <si>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</si>
  <si>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</si>
  <si>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</si>
  <si>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</si>
  <si>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</si>
  <si>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</si>
  <si>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</si>
  <si>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</si>
  <si>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</si>
  <si>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</si>
  <si>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</si>
  <si>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</si>
  <si>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</si>
  <si>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</si>
  <si>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</si>
  <si>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</si>
  <si>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</si>
  <si>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</si>
  <si>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</si>
  <si>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</si>
  <si>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</si>
  <si>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</si>
  <si>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</si>
  <si>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</si>
  <si>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</si>
  <si>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</si>
  <si>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</si>
  <si>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</si>
  <si>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</si>
  <si>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</si>
  <si>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</si>
  <si>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</si>
  <si>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</si>
  <si>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</si>
  <si>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</si>
  <si>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</si>
  <si>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</si>
  <si>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</si>
  <si>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</si>
  <si>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</si>
  <si>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</si>
  <si>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</si>
  <si>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</si>
  <si>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</si>
  <si>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</si>
  <si>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</si>
  <si>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</si>
  <si>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</si>
  <si>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</si>
  <si>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</si>
  <si>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</si>
  <si>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</si>
  <si>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</si>
  <si>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</si>
  <si>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</si>
  <si>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</si>
  <si>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</si>
  <si>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</si>
  <si>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</si>
  <si>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</si>
  <si>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</si>
  <si>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</si>
  <si>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</si>
  <si>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</si>
  <si>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</si>
  <si>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</si>
  <si>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</si>
  <si>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</si>
  <si>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</si>
  <si>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</si>
  <si>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</si>
  <si>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</si>
  <si>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</si>
  <si>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</si>
  <si>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</si>
  <si>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</si>
  <si>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</si>
  <si>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</si>
  <si>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</si>
  <si>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</si>
  <si>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</si>
  <si>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</si>
  <si>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</si>
  <si>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</si>
  <si>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</si>
  <si>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</si>
  <si>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</si>
  <si>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</si>
  <si>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</si>
  <si>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</si>
  <si>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</si>
  <si>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</si>
  <si>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</si>
  <si>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</si>
  <si>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</si>
  <si>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</si>
  <si>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</si>
  <si>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</si>
  <si>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</si>
  <si>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</si>
  <si>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</si>
  <si>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</si>
  <si>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</si>
  <si>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</si>
  <si>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</si>
  <si>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</si>
  <si>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</si>
  <si>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</si>
  <si>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</si>
  <si>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</si>
  <si>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</si>
  <si>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</si>
  <si>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</si>
  <si>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</si>
  <si>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</si>
  <si>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</si>
  <si>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</si>
  <si>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</si>
  <si>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</si>
  <si>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</si>
  <si>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</si>
  <si>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</si>
  <si>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</si>
  <si>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</si>
  <si>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</si>
  <si>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</si>
  <si>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</si>
  <si>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</si>
  <si>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</si>
  <si>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</si>
  <si>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</si>
  <si>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</si>
  <si>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</si>
  <si>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</si>
  <si>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</si>
  <si>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</si>
  <si>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</si>
  <si>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</si>
  <si>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</si>
  <si>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</si>
  <si>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</si>
  <si>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</si>
  <si>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</si>
  <si>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</si>
  <si>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</si>
  <si>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</si>
  <si>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</si>
  <si>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</si>
  <si>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</si>
  <si>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</si>
  <si>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</si>
  <si>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</si>
  <si>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</si>
  <si>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</si>
  <si>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</si>
  <si>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</si>
  <si>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</si>
  <si>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</si>
  <si>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</si>
  <si>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</si>
  <si>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</si>
  <si>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</si>
  <si>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</si>
  <si>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</si>
  <si>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</si>
  <si>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</si>
  <si>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</si>
  <si>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</si>
  <si>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</si>
  <si>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</si>
  <si>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</si>
  <si>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</si>
  <si>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</si>
  <si>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</si>
  <si>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</si>
  <si>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</si>
  <si>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</si>
  <si>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</si>
  <si>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</si>
  <si>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</si>
  <si>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</si>
  <si>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</si>
  <si>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</si>
  <si>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</si>
  <si>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</si>
  <si>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</si>
  <si>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</si>
  <si>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</si>
  <si>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</si>
  <si>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</si>
  <si>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</si>
  <si>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</si>
  <si>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</si>
  <si>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</si>
  <si>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</si>
  <si>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</si>
  <si>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</si>
  <si>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</si>
  <si>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</si>
  <si>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</si>
  <si>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</si>
  <si>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</si>
  <si>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</si>
  <si>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</si>
  <si>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</si>
  <si>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</si>
  <si>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</si>
  <si>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</si>
  <si>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</si>
  <si>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</si>
  <si>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</si>
  <si>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</si>
  <si>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</si>
  <si>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</si>
  <si>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</si>
  <si>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</si>
  <si>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</si>
  <si>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</si>
  <si>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</si>
  <si>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</si>
  <si>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</si>
  <si>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</si>
  <si>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</si>
  <si>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</si>
  <si>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</si>
  <si>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</si>
  <si>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</si>
  <si>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</si>
  <si>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</si>
  <si>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</si>
  <si>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</si>
  <si>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</si>
  <si>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</si>
  <si>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</si>
  <si>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</si>
  <si>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</si>
  <si>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</si>
  <si>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</si>
  <si>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</si>
  <si>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</si>
  <si>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</si>
  <si>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</si>
  <si>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</si>
  <si>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</si>
  <si>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</si>
  <si>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</si>
  <si>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</si>
  <si>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</si>
  <si>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</si>
  <si>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</si>
  <si>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</si>
  <si>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</si>
  <si>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</si>
  <si>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</si>
  <si>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</si>
  <si>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</si>
  <si>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</si>
  <si>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</si>
  <si>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</si>
  <si>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</si>
  <si>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</si>
  <si>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</si>
  <si>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</si>
  <si>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</si>
  <si>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</si>
  <si>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</si>
  <si>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</si>
  <si>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</si>
  <si>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</si>
  <si>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</si>
  <si>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</si>
  <si>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</si>
  <si>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</si>
  <si>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</si>
  <si>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</si>
  <si>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</si>
  <si>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</si>
  <si>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</si>
  <si>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</si>
  <si>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</si>
  <si>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</si>
  <si>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</si>
  <si>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</si>
  <si>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</si>
  <si>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</si>
  <si>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</si>
  <si>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</si>
  <si>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</si>
  <si>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</si>
  <si>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</si>
  <si>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</si>
  <si>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</si>
  <si>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</si>
  <si>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</si>
  <si>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</si>
  <si>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</si>
  <si>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</si>
  <si>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</si>
  <si>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</si>
  <si>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</si>
  <si>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</si>
  <si>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</si>
  <si>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</si>
  <si>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</si>
  <si>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</si>
  <si>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</si>
  <si>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</si>
  <si>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</si>
  <si>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</si>
  <si>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</si>
  <si>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</si>
  <si>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</si>
  <si>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</si>
  <si>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</si>
  <si>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</si>
  <si>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</si>
  <si>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</si>
  <si>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</si>
  <si>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</si>
  <si>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</si>
  <si>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</si>
  <si>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</si>
  <si>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</si>
  <si>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</si>
  <si>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</si>
  <si>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</si>
  <si>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</si>
  <si>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</si>
  <si>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</si>
  <si>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</si>
  <si>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</si>
  <si>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</si>
  <si>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</si>
  <si>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</si>
  <si>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</si>
  <si>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</si>
  <si>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</si>
  <si>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</si>
  <si>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</si>
  <si>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</si>
  <si>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</si>
  <si>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</si>
  <si>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</si>
  <si>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</si>
  <si>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</si>
  <si>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</si>
  <si>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</si>
  <si>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</si>
  <si>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</si>
  <si>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</si>
  <si>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</si>
  <si>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</si>
  <si>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</si>
  <si>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</si>
  <si>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</si>
  <si>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</si>
  <si>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</si>
  <si>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</si>
  <si>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</si>
  <si>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</si>
  <si>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</si>
  <si>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</si>
  <si>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</si>
  <si>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</si>
  <si>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</si>
  <si>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</si>
  <si>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</si>
  <si>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</si>
  <si>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</si>
  <si>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</si>
  <si>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</si>
  <si>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</si>
  <si>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</si>
  <si>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</si>
  <si>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</si>
  <si>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</si>
  <si>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</si>
  <si>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</si>
  <si>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</si>
  <si>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</si>
  <si>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</si>
  <si>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</si>
  <si>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</si>
  <si>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</si>
  <si>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</si>
  <si>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</si>
  <si>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</si>
  <si>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</si>
  <si>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</si>
  <si>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</si>
  <si>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</si>
  <si>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</si>
  <si>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</si>
  <si>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</si>
  <si>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</si>
  <si>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</si>
  <si>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</si>
  <si>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</si>
  <si>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</si>
  <si>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</si>
  <si>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</si>
  <si>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</si>
  <si>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</si>
  <si>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</si>
  <si>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</si>
  <si>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</si>
  <si>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</si>
  <si>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</si>
  <si>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</si>
  <si>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</si>
  <si>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</si>
  <si>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</si>
  <si>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</si>
  <si>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</si>
  <si>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</si>
  <si>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</si>
  <si>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</si>
  <si>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</si>
  <si>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</si>
  <si>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</si>
  <si>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</si>
  <si>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</si>
  <si>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</si>
  <si>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</si>
  <si>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</si>
  <si>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</si>
  <si>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</si>
  <si>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</si>
  <si>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</si>
  <si>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</si>
  <si>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</si>
  <si>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</si>
  <si>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</si>
  <si>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</si>
  <si>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</si>
  <si>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</si>
  <si>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</si>
  <si>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</si>
  <si>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</si>
  <si>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</si>
  <si>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</si>
  <si>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</si>
  <si>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</si>
  <si>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</si>
  <si>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</si>
  <si>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</si>
  <si>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</si>
  <si>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</si>
  <si>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</si>
  <si>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</si>
  <si>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</si>
  <si>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</si>
  <si>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</si>
  <si>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</si>
  <si>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</si>
  <si>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</si>
  <si>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</si>
  <si>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</si>
  <si>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</si>
  <si>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</si>
  <si>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</si>
  <si>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</si>
  <si>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</si>
  <si>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</si>
  <si>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</si>
  <si>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</si>
  <si>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</si>
  <si>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</si>
  <si>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</si>
  <si>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</si>
  <si>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</si>
  <si>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</si>
  <si>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</si>
  <si>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</si>
  <si>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</si>
  <si>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</si>
  <si>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</si>
  <si>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</si>
  <si>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</si>
  <si>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</si>
  <si>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</si>
  <si>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</si>
  <si>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</si>
  <si>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</si>
  <si>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</si>
  <si>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</si>
  <si>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</si>
  <si>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</si>
  <si>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</si>
  <si>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</si>
  <si>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</si>
  <si>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</si>
  <si>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</si>
  <si>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</si>
  <si>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</si>
  <si>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</si>
  <si>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</si>
  <si>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</si>
  <si>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</si>
  <si>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</si>
  <si>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</si>
  <si>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</si>
  <si>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</si>
  <si>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</si>
  <si>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</si>
  <si>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</si>
  <si>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</si>
  <si>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</si>
  <si>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</si>
  <si>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</si>
  <si>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</si>
  <si>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</si>
  <si>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</si>
  <si>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</si>
  <si>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</si>
  <si>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</si>
  <si>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</si>
  <si>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</si>
  <si>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</si>
  <si>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</si>
  <si>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</si>
  <si>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</si>
  <si>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</si>
  <si>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</si>
  <si>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</si>
  <si>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</si>
  <si>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</si>
  <si>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</si>
  <si>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</si>
  <si>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</si>
  <si>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</si>
  <si>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</si>
  <si>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</si>
  <si>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</si>
  <si>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</si>
  <si>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</si>
  <si>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</si>
  <si>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</si>
  <si>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</si>
  <si>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</si>
  <si>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</si>
  <si>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</si>
  <si>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</si>
  <si>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</si>
  <si>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</si>
  <si>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</si>
  <si>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</si>
  <si>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</si>
  <si>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</si>
  <si>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</si>
  <si>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</si>
  <si>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</si>
  <si>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</si>
  <si>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</si>
  <si>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</si>
  <si>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</si>
  <si>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</si>
  <si>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</si>
  <si>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</si>
  <si>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</si>
  <si>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</si>
  <si>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</si>
  <si>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</si>
  <si>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</si>
  <si>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</si>
  <si>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</si>
  <si>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</si>
  <si>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</si>
  <si>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</si>
  <si>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</si>
  <si>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</si>
  <si>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</si>
  <si>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</si>
  <si>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</si>
  <si>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</si>
  <si>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</si>
  <si>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</si>
  <si>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</si>
  <si>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</si>
  <si>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</si>
  <si>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</si>
  <si>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</si>
  <si>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</si>
  <si>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</si>
  <si>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</si>
  <si>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</si>
  <si>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</si>
  <si>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</si>
  <si>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</si>
  <si>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</si>
  <si>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</si>
  <si>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</si>
  <si>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</si>
  <si>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</si>
  <si>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</si>
  <si>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</si>
  <si>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</si>
  <si>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</si>
  <si>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</si>
  <si>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</si>
  <si>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</si>
  <si>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</si>
  <si>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</si>
  <si>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</si>
  <si>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</si>
  <si>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</si>
  <si>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</si>
  <si>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</si>
  <si>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</si>
  <si>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</si>
  <si>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</si>
  <si>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</si>
  <si>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</si>
  <si>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</si>
  <si>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</si>
  <si>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</si>
  <si>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</si>
  <si>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</si>
  <si>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</si>
  <si>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</si>
  <si>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</si>
  <si>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</si>
  <si>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</si>
  <si>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</si>
  <si>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</si>
  <si>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</si>
  <si>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</si>
  <si>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</si>
  <si>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</si>
  <si>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</si>
  <si>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</si>
  <si>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</si>
  <si>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</si>
  <si>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</si>
  <si>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</si>
  <si>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</si>
  <si>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</si>
  <si>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</si>
  <si>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</si>
  <si>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</si>
  <si>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</si>
  <si>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</si>
  <si>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</si>
  <si>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</si>
  <si>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</si>
  <si>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</si>
  <si>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</si>
  <si>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</si>
  <si>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</si>
  <si>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</si>
  <si>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</si>
  <si>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</si>
  <si>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</si>
  <si>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</si>
  <si>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</si>
  <si>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</si>
  <si>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</si>
  <si>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</si>
  <si>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</si>
  <si>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</si>
  <si>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</si>
  <si>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</si>
  <si>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</si>
  <si>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</si>
  <si>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</si>
  <si>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</si>
  <si>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</si>
  <si>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</si>
  <si>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</si>
  <si>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</si>
  <si>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</si>
  <si>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</si>
  <si>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</si>
  <si>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</si>
  <si>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</si>
  <si>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</si>
  <si>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</si>
  <si>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</si>
  <si>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</si>
  <si>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</si>
  <si>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</si>
  <si>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</si>
  <si>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</si>
  <si>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</si>
  <si>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</si>
  <si>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</si>
  <si>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</si>
  <si>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</si>
  <si>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</si>
  <si>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</si>
  <si>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</si>
  <si>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</si>
  <si>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</si>
  <si>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</si>
  <si>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</si>
  <si>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</si>
  <si>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</si>
  <si>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</si>
  <si>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</si>
  <si>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</si>
  <si>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</si>
  <si>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</si>
  <si>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</si>
  <si>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</si>
  <si>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</si>
  <si>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</si>
  <si>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</si>
  <si>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</si>
  <si>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</si>
  <si>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</si>
  <si>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</si>
  <si>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</si>
  <si>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</si>
  <si>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</si>
  <si>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</si>
  <si>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</si>
  <si>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</si>
  <si>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</si>
  <si>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</si>
  <si>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</si>
  <si>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</si>
  <si>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</si>
  <si>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</si>
  <si>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</si>
  <si>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</si>
  <si>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</si>
  <si>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</si>
  <si>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</si>
  <si>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</si>
  <si>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</si>
  <si>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</si>
  <si>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</si>
  <si>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</si>
  <si>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</si>
  <si>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</si>
  <si>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</si>
  <si>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</si>
  <si>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</si>
  <si>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</si>
  <si>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</si>
  <si>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</si>
  <si>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</si>
  <si>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</si>
  <si>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</si>
  <si>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</si>
  <si>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</si>
  <si>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</si>
  <si>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</si>
  <si>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</si>
  <si>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</si>
  <si>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</si>
  <si>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</si>
  <si>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</si>
  <si>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</si>
  <si>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</si>
  <si>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</si>
  <si>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</si>
  <si>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</si>
  <si>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</si>
  <si>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</si>
  <si>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</si>
  <si>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</si>
  <si>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</si>
  <si>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</si>
  <si>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</si>
  <si>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</si>
  <si>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</si>
  <si>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</si>
  <si>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</si>
  <si>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</si>
  <si>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</si>
  <si>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</si>
  <si>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</si>
  <si>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</si>
  <si>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</si>
  <si>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</si>
  <si>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</si>
  <si>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</si>
  <si>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</si>
  <si>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</si>
  <si>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</si>
  <si>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</si>
  <si>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</si>
  <si>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</si>
  <si>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</si>
  <si>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</si>
  <si>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</si>
  <si>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</si>
  <si>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</si>
  <si>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</si>
  <si>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</si>
  <si>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</si>
  <si>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</si>
  <si>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</si>
  <si>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</si>
  <si>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</si>
  <si>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</si>
  <si>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</si>
  <si>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</si>
  <si>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</si>
  <si>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</si>
  <si>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</si>
  <si>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</si>
  <si>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</si>
  <si>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</si>
  <si>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</si>
  <si>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</si>
  <si>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</si>
  <si>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</si>
  <si>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</si>
  <si>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</si>
  <si>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</si>
  <si>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</si>
  <si>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</si>
  <si>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</si>
  <si>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</si>
  <si>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</si>
  <si>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</si>
  <si>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</si>
  <si>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</si>
  <si>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</si>
  <si>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</si>
  <si>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</si>
  <si>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</si>
  <si>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</si>
  <si>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</si>
  <si>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</si>
  <si>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</si>
  <si>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</si>
  <si>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</si>
  <si>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</si>
  <si>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</si>
  <si>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</si>
  <si>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</si>
  <si>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</si>
  <si>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</si>
  <si>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</si>
  <si>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</si>
  <si>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</si>
  <si>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</si>
  <si>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</si>
  <si>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</si>
  <si>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</si>
  <si>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</si>
  <si>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</si>
  <si>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</si>
  <si>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</si>
  <si>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</si>
  <si>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</si>
  <si>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</si>
  <si>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</si>
  <si>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</si>
  <si>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</si>
  <si>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</si>
  <si>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</si>
  <si>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</si>
  <si>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</si>
  <si>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</si>
  <si>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</si>
  <si>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</si>
  <si>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</si>
  <si>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</si>
  <si>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</si>
  <si>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</si>
  <si>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</si>
  <si>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</si>
  <si>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</si>
  <si>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</si>
  <si>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</si>
  <si>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</si>
  <si>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</si>
  <si>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</si>
  <si>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</si>
  <si>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</si>
  <si>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</si>
  <si>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</si>
  <si>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</si>
  <si>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</si>
  <si>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</si>
  <si>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</si>
  <si>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</si>
  <si>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</si>
  <si>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</si>
  <si>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</si>
  <si>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</si>
  <si>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</si>
  <si>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</si>
  <si>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</si>
  <si>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</si>
  <si>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</si>
  <si>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</si>
  <si>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</si>
  <si>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</si>
  <si>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</si>
  <si>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</si>
  <si>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</si>
  <si>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</si>
  <si>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</si>
  <si>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</si>
  <si>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</si>
  <si>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</si>
  <si>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</si>
  <si>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</si>
  <si>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</si>
  <si>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</si>
  <si>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</si>
  <si>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</si>
  <si>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</si>
  <si>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</si>
  <si>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</si>
  <si>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</si>
  <si>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</si>
  <si>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</si>
  <si>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</si>
  <si>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</si>
  <si>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</si>
  <si>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</si>
  <si>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</si>
  <si>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</si>
  <si>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</si>
  <si>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</si>
  <si>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</si>
  <si>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</si>
  <si>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</si>
  <si>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</si>
  <si>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</si>
  <si>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</si>
  <si>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</si>
  <si>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</si>
  <si>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</si>
  <si>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</si>
  <si>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</si>
  <si>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</si>
  <si>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</si>
  <si>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</si>
  <si>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</si>
  <si>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</si>
  <si>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</si>
  <si>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</si>
  <si>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</si>
  <si>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</si>
  <si>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</si>
  <si>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</si>
  <si>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</si>
  <si>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</si>
  <si>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</si>
  <si>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</si>
  <si>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</si>
  <si>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</si>
  <si>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</si>
  <si>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</si>
  <si>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</si>
  <si>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</si>
  <si>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</si>
  <si>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</si>
  <si>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</si>
  <si>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</si>
  <si>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</si>
  <si>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</si>
  <si>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</si>
  <si>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</si>
  <si>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</si>
  <si>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</si>
  <si>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</si>
  <si>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</si>
  <si>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</si>
  <si>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</si>
  <si>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</si>
  <si>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</si>
  <si>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</si>
  <si>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</si>
  <si>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</si>
  <si>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</si>
  <si>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</si>
  <si>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</si>
  <si>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</si>
  <si>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</si>
  <si>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</si>
  <si>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</si>
  <si>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</si>
  <si>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</si>
  <si>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</si>
  <si>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</si>
  <si>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</si>
  <si>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</si>
  <si>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</si>
  <si>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</si>
  <si>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</si>
  <si>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</si>
  <si>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</si>
  <si>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</si>
  <si>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</si>
  <si>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</si>
  <si>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</si>
  <si>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</si>
  <si>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</si>
  <si>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</si>
  <si>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</si>
  <si>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</si>
  <si>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</si>
  <si>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</si>
  <si>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</si>
  <si>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</si>
  <si>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</si>
  <si>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</si>
  <si>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</si>
  <si>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</si>
  <si>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</si>
  <si>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</si>
  <si>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</si>
  <si>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</si>
  <si>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</si>
  <si>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</si>
  <si>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</si>
  <si>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</si>
  <si>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</si>
  <si>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</si>
  <si>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</si>
  <si>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</si>
  <si>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</si>
  <si>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</si>
  <si>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</si>
  <si>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</si>
  <si>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</si>
  <si>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</si>
  <si>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</si>
  <si>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</si>
  <si>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</si>
  <si>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</si>
  <si>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</si>
  <si>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</si>
  <si>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</si>
  <si>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</si>
  <si>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</si>
  <si>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</si>
  <si>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</si>
  <si>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</si>
  <si>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</si>
  <si>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</si>
  <si>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</si>
  <si>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</si>
  <si>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</si>
  <si>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</si>
  <si>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</si>
  <si>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</si>
  <si>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</si>
  <si>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</si>
  <si>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</si>
  <si>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</si>
  <si>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</si>
  <si>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</si>
  <si>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</si>
  <si>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</si>
  <si>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</si>
  <si>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</si>
  <si>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</si>
  <si>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</si>
  <si>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</si>
  <si>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</si>
  <si>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</si>
  <si>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</si>
  <si>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</si>
  <si>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</si>
  <si>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</si>
  <si>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</si>
  <si>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</si>
  <si>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</si>
  <si>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</si>
  <si>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</si>
  <si>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</si>
  <si>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</si>
  <si>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</si>
  <si>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</si>
  <si>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</si>
  <si>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</si>
  <si>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</si>
  <si>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</si>
  <si>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</si>
  <si>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</si>
  <si>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</si>
  <si>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</si>
  <si>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</si>
  <si>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</si>
  <si>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</si>
  <si>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</si>
  <si>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</si>
  <si>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</si>
  <si>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</si>
  <si>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</si>
  <si>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</si>
  <si>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</si>
  <si>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</si>
  <si>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</si>
  <si>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</si>
  <si>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</si>
  <si>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</si>
  <si>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</si>
  <si>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</si>
  <si>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</si>
  <si>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</si>
  <si>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</si>
  <si>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</si>
  <si>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</si>
  <si>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</si>
  <si>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</si>
  <si>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</si>
  <si>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</si>
  <si>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</si>
  <si>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</si>
  <si>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</si>
  <si>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</si>
  <si>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</si>
  <si>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</si>
  <si>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</si>
  <si>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</si>
  <si>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</si>
  <si>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</si>
  <si>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</si>
  <si>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</si>
  <si>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</si>
  <si>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</si>
  <si>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</si>
  <si>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</si>
  <si>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</si>
  <si>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</si>
  <si>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</si>
  <si>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</si>
  <si>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</si>
  <si>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</si>
  <si>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</si>
  <si>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</si>
  <si>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</si>
  <si>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</si>
  <si>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</si>
  <si>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</si>
  <si>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</si>
  <si>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</si>
  <si>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</si>
  <si>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</si>
  <si>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</si>
  <si>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</si>
  <si>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</si>
  <si>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</si>
  <si>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</si>
  <si>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</si>
  <si>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</si>
  <si>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</si>
  <si>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</si>
  <si>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</si>
  <si>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</si>
  <si>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</si>
  <si>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</si>
  <si>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</si>
  <si>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</si>
  <si>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</si>
  <si>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</si>
  <si>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</si>
  <si>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</si>
  <si>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</si>
  <si>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</si>
  <si>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</si>
  <si>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</si>
  <si>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</si>
  <si>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</si>
  <si>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</si>
  <si>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</si>
  <si>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</si>
  <si>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</si>
  <si>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</si>
  <si>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</si>
  <si>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</si>
  <si>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</si>
  <si>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</si>
  <si>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</si>
  <si>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</si>
  <si>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</si>
  <si>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</si>
  <si>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</si>
  <si>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</si>
  <si>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</si>
  <si>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</si>
  <si>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</si>
  <si>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</si>
  <si>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</si>
  <si>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</si>
  <si>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</si>
  <si>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</si>
  <si>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</si>
  <si>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</si>
  <si>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</si>
  <si>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</si>
  <si>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</si>
  <si>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</si>
  <si>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</si>
  <si>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</si>
  <si>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</si>
  <si>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</si>
  <si>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</si>
  <si>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</si>
  <si>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</si>
  <si>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</si>
  <si>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</si>
  <si>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</si>
  <si>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</si>
  <si>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</si>
  <si>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</si>
  <si>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</si>
  <si>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</si>
  <si>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</si>
  <si>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</si>
  <si>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</si>
  <si>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</si>
  <si>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</si>
  <si>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</si>
  <si>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u Đulovcu</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</si>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</sst>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1366434.28</v>
      </c>
      <c r="D2" s="7">
        <f>'PR-RAS'!E6</f>
        <v>1584342.6</v>
      </c>
      <c r="E2" s="7">
        <v>0</v>
      </c>
      <c r="F2" s="7">
        <v>0</v>
      </c>
      <c r="G2" s="8">
        <f t="shared" ref="G2:G274" si="0">(B2/1000)*(C2*1+D2*2)</f>
        <v>4535.1194800000003</v>
      </c>
      <c r="H2" s="8">
        <f t="shared" ref="H2:H274" si="1">ABS(C2-ROUND(C2,0))+ABS(D2-ROUND(D2,0))</f>
        <v>0.67999999993480742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1248270.48</v>
      </c>
      <c r="D45" s="2">
        <f>'PR-RAS'!E49</f>
        <v>1375362.76</v>
      </c>
      <c r="E45" s="2">
        <v>0</v>
      </c>
      <c r="F45" s="2">
        <v>0</v>
      </c>
      <c r="G45" s="3">
        <f t="shared" si="0"/>
        <v>175955.82399999999</v>
      </c>
      <c r="H45" s="3">
        <f t="shared" si="1"/>
        <v>0.71999999997206032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1248270.48</v>
      </c>
      <c r="D64" s="2">
        <f>'PR-RAS'!E68</f>
        <v>1375362.76</v>
      </c>
      <c r="E64" s="2">
        <v>0</v>
      </c>
      <c r="F64" s="2">
        <v>0</v>
      </c>
      <c r="G64" s="3">
        <f t="shared" si="0"/>
        <v>251936.74799999999</v>
      </c>
      <c r="H64" s="3">
        <f t="shared" si="1"/>
        <v>0.71999999997206032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1243729.03</v>
      </c>
      <c r="D65" s="2">
        <f>'PR-RAS'!E69</f>
        <v>1367064.82</v>
      </c>
      <c r="E65" s="2">
        <v>0</v>
      </c>
      <c r="F65" s="2">
        <v>0</v>
      </c>
      <c r="G65" s="3">
        <f t="shared" si="0"/>
        <v>254582.95488</v>
      </c>
      <c r="H65" s="3">
        <f t="shared" si="1"/>
        <v>0.2099999999627471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4541.45</v>
      </c>
      <c r="D66" s="2">
        <f>'PR-RAS'!E70</f>
        <v>8297.94</v>
      </c>
      <c r="E66" s="2">
        <v>0</v>
      </c>
      <c r="F66" s="2">
        <v>0</v>
      </c>
      <c r="G66" s="3">
        <f t="shared" si="0"/>
        <v>1373.9264500000002</v>
      </c>
      <c r="H66" s="3">
        <f t="shared" si="1"/>
        <v>0.50999999999930878</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15.76</v>
      </c>
      <c r="D78" s="2">
        <f>'PR-RAS'!E82</f>
        <v>4.96</v>
      </c>
      <c r="E78" s="2">
        <v>0</v>
      </c>
      <c r="F78" s="2">
        <v>0</v>
      </c>
      <c r="G78" s="3">
        <f t="shared" si="0"/>
        <v>1.97736</v>
      </c>
      <c r="H78" s="3">
        <f t="shared" si="1"/>
        <v>0.28000000000000025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15.76</v>
      </c>
      <c r="D79" s="2">
        <f>'PR-RAS'!E83</f>
        <v>4.96</v>
      </c>
      <c r="E79" s="2">
        <v>0</v>
      </c>
      <c r="F79" s="2">
        <v>0</v>
      </c>
      <c r="G79" s="3">
        <f t="shared" si="0"/>
        <v>2.0030399999999999</v>
      </c>
      <c r="H79" s="3">
        <f t="shared" si="1"/>
        <v>0.28000000000000025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15.76</v>
      </c>
      <c r="D81" s="2">
        <f>'PR-RAS'!E85</f>
        <v>4.96</v>
      </c>
      <c r="E81" s="2">
        <v>0</v>
      </c>
      <c r="F81" s="2">
        <v>0</v>
      </c>
      <c r="G81" s="3">
        <f t="shared" si="0"/>
        <v>2.0544000000000002</v>
      </c>
      <c r="H81" s="3">
        <f t="shared" si="1"/>
        <v>0.28000000000000025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3157.41</v>
      </c>
      <c r="D102" s="2">
        <f>'PR-RAS'!E106</f>
        <v>2929.99</v>
      </c>
      <c r="E102" s="2">
        <v>0</v>
      </c>
      <c r="F102" s="2">
        <v>0</v>
      </c>
      <c r="G102" s="3">
        <f t="shared" si="0"/>
        <v>910.75639000000001</v>
      </c>
      <c r="H102" s="3">
        <f t="shared" si="1"/>
        <v>0.42000000000007276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3157.41</v>
      </c>
      <c r="D108" s="2">
        <f>'PR-RAS'!E112</f>
        <v>2929.99</v>
      </c>
      <c r="E108" s="2">
        <v>0</v>
      </c>
      <c r="F108" s="2">
        <v>0</v>
      </c>
      <c r="G108" s="3">
        <f t="shared" si="0"/>
        <v>964.86072999999988</v>
      </c>
      <c r="H108" s="3">
        <f t="shared" si="1"/>
        <v>0.42000000000007276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3157.41</v>
      </c>
      <c r="D113" s="2">
        <f>'PR-RAS'!E117</f>
        <v>2929.99</v>
      </c>
      <c r="E113" s="2">
        <v>0</v>
      </c>
      <c r="F113" s="2">
        <v>0</v>
      </c>
      <c r="G113" s="3">
        <f t="shared" si="0"/>
        <v>1009.94768</v>
      </c>
      <c r="H113" s="3">
        <f t="shared" si="1"/>
        <v>0.42000000000007276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1084.78</v>
      </c>
      <c r="D121" s="2">
        <f>'PR-RAS'!E125</f>
        <v>3064.62</v>
      </c>
      <c r="E121" s="2">
        <v>0</v>
      </c>
      <c r="F121" s="2">
        <v>0</v>
      </c>
      <c r="G121" s="3">
        <f t="shared" si="0"/>
        <v>865.68239999999992</v>
      </c>
      <c r="H121" s="3">
        <f t="shared" si="1"/>
        <v>0.60000000000013642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748.39</v>
      </c>
      <c r="D122" s="2">
        <f>'PR-RAS'!E126</f>
        <v>1552.98</v>
      </c>
      <c r="E122" s="2">
        <v>0</v>
      </c>
      <c r="F122" s="2">
        <v>0</v>
      </c>
      <c r="G122" s="3">
        <f t="shared" si="0"/>
        <v>466.37635</v>
      </c>
      <c r="H122" s="3">
        <f t="shared" si="1"/>
        <v>0.40999999999996817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171</v>
      </c>
      <c r="D123" s="2">
        <f>'PR-RAS'!E127</f>
        <v>0</v>
      </c>
      <c r="E123" s="2">
        <v>0</v>
      </c>
      <c r="F123" s="2">
        <v>0</v>
      </c>
      <c r="G123" s="3">
        <f t="shared" si="0"/>
        <v>20.861999999999998</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577.39</v>
      </c>
      <c r="D124" s="2">
        <f>'PR-RAS'!E128</f>
        <v>1552.98</v>
      </c>
      <c r="E124" s="2">
        <v>0</v>
      </c>
      <c r="F124" s="2">
        <v>0</v>
      </c>
      <c r="G124" s="3">
        <f t="shared" si="0"/>
        <v>453.05205000000001</v>
      </c>
      <c r="H124" s="3">
        <f t="shared" si="1"/>
        <v>0.40999999999996817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336.39</v>
      </c>
      <c r="D125" s="2">
        <f>'PR-RAS'!E129</f>
        <v>1511.64</v>
      </c>
      <c r="E125" s="2">
        <v>0</v>
      </c>
      <c r="F125" s="2">
        <v>0</v>
      </c>
      <c r="G125" s="3">
        <f t="shared" si="0"/>
        <v>416.59908000000001</v>
      </c>
      <c r="H125" s="3">
        <f t="shared" si="1"/>
        <v>0.74999999999988631</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336.39</v>
      </c>
      <c r="D127" s="2">
        <f>'PR-RAS'!E131</f>
        <v>1511.64</v>
      </c>
      <c r="E127" s="2">
        <v>0</v>
      </c>
      <c r="F127" s="2">
        <v>0</v>
      </c>
      <c r="G127" s="3">
        <f t="shared" si="0"/>
        <v>423.31842</v>
      </c>
      <c r="H127" s="3">
        <f t="shared" si="1"/>
        <v>0.74999999999988631</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109175.85</v>
      </c>
      <c r="D130" s="2">
        <f>'PR-RAS'!E134</f>
        <v>202980.27000000002</v>
      </c>
      <c r="E130" s="2">
        <v>0</v>
      </c>
      <c r="F130" s="2">
        <v>0</v>
      </c>
      <c r="G130" s="3">
        <f t="shared" si="0"/>
        <v>66452.59431</v>
      </c>
      <c r="H130" s="3">
        <f t="shared" si="1"/>
        <v>0.42000000001280569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109175.85</v>
      </c>
      <c r="D131" s="2">
        <f>'PR-RAS'!E135</f>
        <v>202980.27000000002</v>
      </c>
      <c r="E131" s="2">
        <v>0</v>
      </c>
      <c r="F131" s="2">
        <v>0</v>
      </c>
      <c r="G131" s="3">
        <f t="shared" si="0"/>
        <v>66967.7307</v>
      </c>
      <c r="H131" s="3">
        <f t="shared" si="1"/>
        <v>0.42000000001280569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102421.07</v>
      </c>
      <c r="D132" s="2">
        <f>'PR-RAS'!E136</f>
        <v>113985.56</v>
      </c>
      <c r="E132" s="2">
        <v>0</v>
      </c>
      <c r="F132" s="2">
        <v>0</v>
      </c>
      <c r="G132" s="3">
        <f t="shared" si="0"/>
        <v>43281.37689</v>
      </c>
      <c r="H132" s="3">
        <f t="shared" si="1"/>
        <v>0.51000000000931323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6754.78</v>
      </c>
      <c r="D133" s="2">
        <f>'PR-RAS'!E137</f>
        <v>88994.71</v>
      </c>
      <c r="E133" s="2">
        <v>0</v>
      </c>
      <c r="F133" s="2">
        <v>0</v>
      </c>
      <c r="G133" s="3">
        <f t="shared" si="0"/>
        <v>24386.234400000001</v>
      </c>
      <c r="H133" s="3">
        <f t="shared" si="1"/>
        <v>0.50999999999385182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4730</v>
      </c>
      <c r="D136" s="2">
        <f>'PR-RAS'!E140</f>
        <v>0</v>
      </c>
      <c r="E136" s="2">
        <v>0</v>
      </c>
      <c r="F136" s="2">
        <v>0</v>
      </c>
      <c r="G136" s="3">
        <f t="shared" si="0"/>
        <v>638.55000000000007</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4730</v>
      </c>
      <c r="D147" s="2">
        <f>'PR-RAS'!E151</f>
        <v>0</v>
      </c>
      <c r="E147" s="2">
        <v>0</v>
      </c>
      <c r="F147" s="2">
        <v>0</v>
      </c>
      <c r="G147" s="3">
        <f t="shared" si="0"/>
        <v>690.57999999999993</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1361914.7000000002</v>
      </c>
      <c r="D148" s="2">
        <f>'PR-RAS'!E152</f>
        <v>1609160.7100000002</v>
      </c>
      <c r="E148" s="2">
        <v>0</v>
      </c>
      <c r="F148" s="2">
        <v>0</v>
      </c>
      <c r="G148" s="3">
        <f t="shared" si="0"/>
        <v>673294.70964000013</v>
      </c>
      <c r="H148" s="3">
        <f t="shared" si="1"/>
        <v>0.58999999961815774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1133753.25</v>
      </c>
      <c r="D149" s="2">
        <f>'PR-RAS'!E153</f>
        <v>1376894.5300000003</v>
      </c>
      <c r="E149" s="2">
        <v>0</v>
      </c>
      <c r="F149" s="2">
        <v>0</v>
      </c>
      <c r="G149" s="3">
        <f t="shared" si="0"/>
        <v>575356.26188000001</v>
      </c>
      <c r="H149" s="3">
        <f t="shared" si="1"/>
        <v>0.71999999973922968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933256.5</v>
      </c>
      <c r="D150" s="2">
        <f>'PR-RAS'!E154</f>
        <v>1135150.3000000003</v>
      </c>
      <c r="E150" s="2">
        <v>0</v>
      </c>
      <c r="F150" s="2">
        <v>0</v>
      </c>
      <c r="G150" s="3">
        <f t="shared" si="0"/>
        <v>477330.00790000008</v>
      </c>
      <c r="H150" s="3">
        <f t="shared" si="1"/>
        <v>0.80000000027939677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896013.78</v>
      </c>
      <c r="D151" s="2">
        <f>'PR-RAS'!E155</f>
        <v>1084314.56</v>
      </c>
      <c r="E151" s="2">
        <v>0</v>
      </c>
      <c r="F151" s="2">
        <v>0</v>
      </c>
      <c r="G151" s="3">
        <f t="shared" si="0"/>
        <v>459696.43500000006</v>
      </c>
      <c r="H151" s="3">
        <f t="shared" si="1"/>
        <v>0.65999999991618097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28426.12</v>
      </c>
      <c r="D153" s="2">
        <f>'PR-RAS'!E157</f>
        <v>23078.62</v>
      </c>
      <c r="E153" s="2">
        <v>0</v>
      </c>
      <c r="F153" s="2">
        <v>0</v>
      </c>
      <c r="G153" s="3">
        <f t="shared" si="0"/>
        <v>11336.67072</v>
      </c>
      <c r="H153" s="3">
        <f t="shared" si="1"/>
        <v>0.5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8816.6</v>
      </c>
      <c r="D154" s="2">
        <f>'PR-RAS'!E158</f>
        <v>27757.119999999999</v>
      </c>
      <c r="E154" s="2">
        <v>0</v>
      </c>
      <c r="F154" s="2">
        <v>0</v>
      </c>
      <c r="G154" s="3">
        <f t="shared" si="0"/>
        <v>9842.61852</v>
      </c>
      <c r="H154" s="3">
        <f t="shared" si="1"/>
        <v>0.51999999999861757</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49798.9</v>
      </c>
      <c r="D155" s="2">
        <f>'PR-RAS'!E159</f>
        <v>53370.03</v>
      </c>
      <c r="E155" s="2">
        <v>0</v>
      </c>
      <c r="F155" s="2">
        <v>0</v>
      </c>
      <c r="G155" s="3">
        <f t="shared" si="0"/>
        <v>24106.999839999997</v>
      </c>
      <c r="H155" s="3">
        <f t="shared" si="1"/>
        <v>0.12999999999738066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150697.85</v>
      </c>
      <c r="D156" s="2">
        <f>'PR-RAS'!E160</f>
        <v>188374.2</v>
      </c>
      <c r="E156" s="2">
        <v>0</v>
      </c>
      <c r="F156" s="2">
        <v>0</v>
      </c>
      <c r="G156" s="3">
        <f t="shared" si="0"/>
        <v>81754.168749999997</v>
      </c>
      <c r="H156" s="3">
        <f t="shared" si="1"/>
        <v>0.35000000000582077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150697.85</v>
      </c>
      <c r="D158" s="2">
        <f>'PR-RAS'!E162</f>
        <v>188374.2</v>
      </c>
      <c r="E158" s="2">
        <v>0</v>
      </c>
      <c r="F158" s="2">
        <v>0</v>
      </c>
      <c r="G158" s="3">
        <f t="shared" si="0"/>
        <v>82809.061249999999</v>
      </c>
      <c r="H158" s="3">
        <f t="shared" si="1"/>
        <v>0.35000000000582077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214611.25</v>
      </c>
      <c r="D160" s="2">
        <f>'PR-RAS'!E164</f>
        <v>219036.65</v>
      </c>
      <c r="E160" s="2">
        <v>0</v>
      </c>
      <c r="F160" s="2">
        <v>0</v>
      </c>
      <c r="G160" s="3">
        <f t="shared" si="0"/>
        <v>103776.84345000001</v>
      </c>
      <c r="H160" s="3">
        <f t="shared" si="1"/>
        <v>0.60000000000582077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61091.06</v>
      </c>
      <c r="D161" s="2">
        <f>'PR-RAS'!E165</f>
        <v>63252.280000000006</v>
      </c>
      <c r="E161" s="2">
        <v>0</v>
      </c>
      <c r="F161" s="2">
        <v>0</v>
      </c>
      <c r="G161" s="3">
        <f t="shared" si="0"/>
        <v>30015.299200000001</v>
      </c>
      <c r="H161" s="3">
        <f t="shared" si="1"/>
        <v>0.3400000000037835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2333.15</v>
      </c>
      <c r="D162" s="2">
        <f>'PR-RAS'!E166</f>
        <v>2385.9</v>
      </c>
      <c r="E162" s="2">
        <v>0</v>
      </c>
      <c r="F162" s="2">
        <v>0</v>
      </c>
      <c r="G162" s="3">
        <f t="shared" si="0"/>
        <v>1143.8969500000001</v>
      </c>
      <c r="H162" s="3">
        <f t="shared" si="1"/>
        <v>0.25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56893.81</v>
      </c>
      <c r="D163" s="2">
        <f>'PR-RAS'!E167</f>
        <v>59688.98</v>
      </c>
      <c r="E163" s="2">
        <v>0</v>
      </c>
      <c r="F163" s="2">
        <v>0</v>
      </c>
      <c r="G163" s="3">
        <f t="shared" si="0"/>
        <v>28556.026740000005</v>
      </c>
      <c r="H163" s="3">
        <f t="shared" si="1"/>
        <v>0.20999999999912689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925.2</v>
      </c>
      <c r="D164" s="2">
        <f>'PR-RAS'!E168</f>
        <v>110</v>
      </c>
      <c r="E164" s="2">
        <v>0</v>
      </c>
      <c r="F164" s="2">
        <v>0</v>
      </c>
      <c r="G164" s="3">
        <f t="shared" si="0"/>
        <v>186.66760000000002</v>
      </c>
      <c r="H164" s="3">
        <f t="shared" si="1"/>
        <v>0.20000000000004547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938.9</v>
      </c>
      <c r="D165" s="2">
        <f>'PR-RAS'!E169</f>
        <v>1067.4000000000001</v>
      </c>
      <c r="E165" s="2">
        <v>0</v>
      </c>
      <c r="F165" s="2">
        <v>0</v>
      </c>
      <c r="G165" s="3">
        <f t="shared" si="0"/>
        <v>504.08680000000004</v>
      </c>
      <c r="H165" s="3">
        <f t="shared" si="1"/>
        <v>0.50000000000011369</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106465.59</v>
      </c>
      <c r="D166" s="2">
        <f>'PR-RAS'!E170</f>
        <v>113474.70999999999</v>
      </c>
      <c r="E166" s="2">
        <v>0</v>
      </c>
      <c r="F166" s="2">
        <v>0</v>
      </c>
      <c r="G166" s="3">
        <f t="shared" si="0"/>
        <v>55013.476650000004</v>
      </c>
      <c r="H166" s="3">
        <f t="shared" si="1"/>
        <v>0.70000000001164153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11430.88</v>
      </c>
      <c r="D167" s="2">
        <f>'PR-RAS'!E171</f>
        <v>10298.459999999999</v>
      </c>
      <c r="E167" s="2">
        <v>0</v>
      </c>
      <c r="F167" s="2">
        <v>0</v>
      </c>
      <c r="G167" s="3">
        <f t="shared" si="0"/>
        <v>5316.6147999999994</v>
      </c>
      <c r="H167" s="3">
        <f t="shared" si="1"/>
        <v>0.57999999999992724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59140.99</v>
      </c>
      <c r="D168" s="2">
        <f>'PR-RAS'!E172</f>
        <v>62384.1</v>
      </c>
      <c r="E168" s="2">
        <v>0</v>
      </c>
      <c r="F168" s="2">
        <v>0</v>
      </c>
      <c r="G168" s="3">
        <f t="shared" si="0"/>
        <v>30712.834730000002</v>
      </c>
      <c r="H168" s="3">
        <f t="shared" si="1"/>
        <v>0.11000000000058208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30462.82</v>
      </c>
      <c r="D169" s="2">
        <f>'PR-RAS'!E173</f>
        <v>38707.93</v>
      </c>
      <c r="E169" s="2">
        <v>0</v>
      </c>
      <c r="F169" s="2">
        <v>0</v>
      </c>
      <c r="G169" s="3">
        <f t="shared" si="0"/>
        <v>18123.61824</v>
      </c>
      <c r="H169" s="3">
        <f t="shared" si="1"/>
        <v>0.25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1919.52</v>
      </c>
      <c r="D170" s="2">
        <f>'PR-RAS'!E174</f>
        <v>1288.24</v>
      </c>
      <c r="E170" s="2">
        <v>0</v>
      </c>
      <c r="F170" s="2">
        <v>0</v>
      </c>
      <c r="G170" s="3">
        <f t="shared" si="0"/>
        <v>759.82400000000007</v>
      </c>
      <c r="H170" s="3">
        <f t="shared" si="1"/>
        <v>0.72000000000002728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2583.79</v>
      </c>
      <c r="D171" s="2">
        <f>'PR-RAS'!E175</f>
        <v>679.08</v>
      </c>
      <c r="E171" s="2">
        <v>0</v>
      </c>
      <c r="F171" s="2">
        <v>0</v>
      </c>
      <c r="G171" s="3">
        <f t="shared" si="0"/>
        <v>670.13150000000007</v>
      </c>
      <c r="H171" s="3">
        <f t="shared" si="1"/>
        <v>0.29000000000007731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927.59</v>
      </c>
      <c r="D173" s="2">
        <f>'PR-RAS'!E177</f>
        <v>116.9</v>
      </c>
      <c r="E173" s="2">
        <v>0</v>
      </c>
      <c r="F173" s="2">
        <v>0</v>
      </c>
      <c r="G173" s="3">
        <f t="shared" si="0"/>
        <v>199.75908000000001</v>
      </c>
      <c r="H173" s="3">
        <f t="shared" si="1"/>
        <v>0.50999999999996248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37660.01</v>
      </c>
      <c r="D174" s="2">
        <f>'PR-RAS'!E178</f>
        <v>38084.519999999997</v>
      </c>
      <c r="E174" s="2">
        <v>0</v>
      </c>
      <c r="F174" s="2">
        <v>0</v>
      </c>
      <c r="G174" s="3">
        <f t="shared" si="0"/>
        <v>19692.425649999997</v>
      </c>
      <c r="H174" s="3">
        <f t="shared" si="1"/>
        <v>0.49000000000523869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1273.46</v>
      </c>
      <c r="D175" s="2">
        <f>'PR-RAS'!E179</f>
        <v>1361.55</v>
      </c>
      <c r="E175" s="2">
        <v>0</v>
      </c>
      <c r="F175" s="2">
        <v>0</v>
      </c>
      <c r="G175" s="3">
        <f t="shared" si="0"/>
        <v>695.40143999999998</v>
      </c>
      <c r="H175" s="3">
        <f t="shared" si="1"/>
        <v>0.91000000000008185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15113.7</v>
      </c>
      <c r="D176" s="2">
        <f>'PR-RAS'!E180</f>
        <v>14980.81</v>
      </c>
      <c r="E176" s="2">
        <v>0</v>
      </c>
      <c r="F176" s="2">
        <v>0</v>
      </c>
      <c r="G176" s="3">
        <f t="shared" si="0"/>
        <v>7888.1809999999996</v>
      </c>
      <c r="H176" s="3">
        <f t="shared" si="1"/>
        <v>0.48999999999978172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254.88</v>
      </c>
      <c r="D177" s="2">
        <f>'PR-RAS'!E181</f>
        <v>254.88</v>
      </c>
      <c r="E177" s="2">
        <v>0</v>
      </c>
      <c r="F177" s="2">
        <v>0</v>
      </c>
      <c r="G177" s="3">
        <f t="shared" si="0"/>
        <v>134.57664</v>
      </c>
      <c r="H177" s="3">
        <f t="shared" si="1"/>
        <v>0.24000000000000909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6018.99</v>
      </c>
      <c r="D178" s="2">
        <f>'PR-RAS'!E182</f>
        <v>6144.3</v>
      </c>
      <c r="E178" s="2">
        <v>0</v>
      </c>
      <c r="F178" s="2">
        <v>0</v>
      </c>
      <c r="G178" s="3">
        <f t="shared" si="0"/>
        <v>3240.4434299999998</v>
      </c>
      <c r="H178" s="3">
        <f t="shared" si="1"/>
        <v>0.31000000000040018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750</v>
      </c>
      <c r="D179" s="2">
        <f>'PR-RAS'!E183</f>
        <v>855</v>
      </c>
      <c r="E179" s="2">
        <v>0</v>
      </c>
      <c r="F179" s="2">
        <v>0</v>
      </c>
      <c r="G179" s="3">
        <f t="shared" si="0"/>
        <v>437.88</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2846.66</v>
      </c>
      <c r="D180" s="2">
        <f>'PR-RAS'!E184</f>
        <v>6459.45</v>
      </c>
      <c r="E180" s="2">
        <v>0</v>
      </c>
      <c r="F180" s="2">
        <v>0</v>
      </c>
      <c r="G180" s="3">
        <f t="shared" si="0"/>
        <v>2822.0352399999997</v>
      </c>
      <c r="H180" s="3">
        <f t="shared" si="1"/>
        <v>0.78999999999996362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213.26</v>
      </c>
      <c r="D181" s="2">
        <f>'PR-RAS'!E185</f>
        <v>996.48</v>
      </c>
      <c r="E181" s="2">
        <v>0</v>
      </c>
      <c r="F181" s="2">
        <v>0</v>
      </c>
      <c r="G181" s="3">
        <f t="shared" si="0"/>
        <v>397.11960000000005</v>
      </c>
      <c r="H181" s="3">
        <f t="shared" si="1"/>
        <v>0.74000000000000909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3529.51</v>
      </c>
      <c r="D182" s="2">
        <f>'PR-RAS'!E186</f>
        <v>4044.92</v>
      </c>
      <c r="E182" s="2">
        <v>0</v>
      </c>
      <c r="F182" s="2">
        <v>0</v>
      </c>
      <c r="G182" s="3">
        <f t="shared" si="0"/>
        <v>2103.1023500000001</v>
      </c>
      <c r="H182" s="3">
        <f t="shared" si="1"/>
        <v>0.56999999999970896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7659.55</v>
      </c>
      <c r="D183" s="2">
        <f>'PR-RAS'!E187</f>
        <v>2987.13</v>
      </c>
      <c r="E183" s="2">
        <v>0</v>
      </c>
      <c r="F183" s="2">
        <v>0</v>
      </c>
      <c r="G183" s="3">
        <f t="shared" si="0"/>
        <v>2481.3534200000004</v>
      </c>
      <c r="H183" s="3">
        <f t="shared" si="1"/>
        <v>0.57999999999992724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267</v>
      </c>
      <c r="D184" s="2">
        <f>'PR-RAS'!E188</f>
        <v>212.5</v>
      </c>
      <c r="E184" s="2">
        <v>0</v>
      </c>
      <c r="F184" s="2">
        <v>0</v>
      </c>
      <c r="G184" s="3">
        <f t="shared" si="0"/>
        <v>126.636</v>
      </c>
      <c r="H184" s="3">
        <f t="shared" si="1"/>
        <v>0.5</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9127.59</v>
      </c>
      <c r="D190" s="2">
        <f>'PR-RAS'!E194</f>
        <v>4012.6400000000003</v>
      </c>
      <c r="E190" s="2">
        <v>0</v>
      </c>
      <c r="F190" s="2">
        <v>0</v>
      </c>
      <c r="G190" s="3">
        <f t="shared" si="0"/>
        <v>3241.8924300000003</v>
      </c>
      <c r="H190" s="3">
        <f t="shared" si="1"/>
        <v>0.76999999999952706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2355.0100000000002</v>
      </c>
      <c r="D192" s="2">
        <f>'PR-RAS'!E196</f>
        <v>2414.5300000000002</v>
      </c>
      <c r="E192" s="2">
        <v>0</v>
      </c>
      <c r="F192" s="2">
        <v>0</v>
      </c>
      <c r="G192" s="3">
        <f t="shared" si="0"/>
        <v>1372.1573700000001</v>
      </c>
      <c r="H192" s="3">
        <f t="shared" si="1"/>
        <v>0.48000000000001819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188.09</v>
      </c>
      <c r="D194" s="2">
        <f>'PR-RAS'!E198</f>
        <v>220</v>
      </c>
      <c r="E194" s="2">
        <v>0</v>
      </c>
      <c r="F194" s="2">
        <v>0</v>
      </c>
      <c r="G194" s="3">
        <f t="shared" si="0"/>
        <v>121.22137000000001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193.18</v>
      </c>
      <c r="D195" s="2">
        <f>'PR-RAS'!E199</f>
        <v>0</v>
      </c>
      <c r="E195" s="2">
        <v>0</v>
      </c>
      <c r="F195" s="2">
        <v>0</v>
      </c>
      <c r="G195" s="3">
        <f t="shared" si="0"/>
        <v>37.47692</v>
      </c>
      <c r="H195" s="3">
        <f t="shared" si="1"/>
        <v>0.18000000000000682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6391.31</v>
      </c>
      <c r="D197" s="2">
        <f>'PR-RAS'!E201</f>
        <v>1378.11</v>
      </c>
      <c r="E197" s="2">
        <v>0</v>
      </c>
      <c r="F197" s="2">
        <v>0</v>
      </c>
      <c r="G197" s="3">
        <f t="shared" si="0"/>
        <v>1792.9158800000002</v>
      </c>
      <c r="H197" s="3">
        <f t="shared" si="1"/>
        <v>0.42000000000030013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572.85</v>
      </c>
      <c r="D198" s="2">
        <f>'PR-RAS'!E202</f>
        <v>174.29</v>
      </c>
      <c r="E198" s="2">
        <v>0</v>
      </c>
      <c r="F198" s="2">
        <v>0</v>
      </c>
      <c r="G198" s="3">
        <f t="shared" si="0"/>
        <v>181.52171000000001</v>
      </c>
      <c r="H198" s="3">
        <f t="shared" si="1"/>
        <v>0.4399999999999693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572.85</v>
      </c>
      <c r="D212" s="2">
        <f>'PR-RAS'!E216</f>
        <v>174.29</v>
      </c>
      <c r="E212" s="2">
        <v>0</v>
      </c>
      <c r="F212" s="2">
        <v>0</v>
      </c>
      <c r="G212" s="3">
        <f t="shared" si="0"/>
        <v>194.42173</v>
      </c>
      <c r="H212" s="3">
        <f t="shared" si="1"/>
        <v>0.4399999999999693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335.8</v>
      </c>
      <c r="D213" s="2">
        <f>'PR-RAS'!E217</f>
        <v>42.87</v>
      </c>
      <c r="E213" s="2">
        <v>0</v>
      </c>
      <c r="F213" s="2">
        <v>0</v>
      </c>
      <c r="G213" s="3">
        <f t="shared" si="0"/>
        <v>89.366479999999996</v>
      </c>
      <c r="H213" s="3">
        <f t="shared" si="1"/>
        <v>0.32999999999999119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32.869999999999997</v>
      </c>
      <c r="D215" s="2">
        <f>'PR-RAS'!E219</f>
        <v>43.48</v>
      </c>
      <c r="E215" s="2">
        <v>0</v>
      </c>
      <c r="F215" s="2">
        <v>0</v>
      </c>
      <c r="G215" s="3">
        <f t="shared" si="0"/>
        <v>25.643619999999995</v>
      </c>
      <c r="H215" s="3">
        <f t="shared" si="1"/>
        <v>0.60999999999999943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204.18</v>
      </c>
      <c r="D216" s="2">
        <f>'PR-RAS'!E220</f>
        <v>87.94</v>
      </c>
      <c r="E216" s="2">
        <v>0</v>
      </c>
      <c r="F216" s="2">
        <v>0</v>
      </c>
      <c r="G216" s="3">
        <f t="shared" si="0"/>
        <v>81.712900000000005</v>
      </c>
      <c r="H216" s="3">
        <f t="shared" si="1"/>
        <v>0.24000000000000909</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12428.98</v>
      </c>
      <c r="D258" s="2">
        <f>'PR-RAS'!E262</f>
        <v>12539.29</v>
      </c>
      <c r="E258" s="2">
        <v>0</v>
      </c>
      <c r="F258" s="2">
        <v>0</v>
      </c>
      <c r="G258" s="3">
        <f t="shared" si="0"/>
        <v>9639.4429199999995</v>
      </c>
      <c r="H258" s="3">
        <f t="shared" si="1"/>
        <v>0.31000000000130967</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12428.98</v>
      </c>
      <c r="D265" s="2">
        <f>'PR-RAS'!E269</f>
        <v>12539.29</v>
      </c>
      <c r="E265" s="2">
        <v>0</v>
      </c>
      <c r="F265" s="2">
        <v>0</v>
      </c>
      <c r="G265" s="3">
        <f t="shared" si="0"/>
        <v>9901.9958399999996</v>
      </c>
      <c r="H265" s="3">
        <f t="shared" si="1"/>
        <v>0.31000000000130967</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12428.98</v>
      </c>
      <c r="D267" s="2">
        <f>'PR-RAS'!E271</f>
        <v>12539.29</v>
      </c>
      <c r="E267" s="2">
        <v>0</v>
      </c>
      <c r="F267" s="2">
        <v>0</v>
      </c>
      <c r="G267" s="3">
        <f t="shared" si="0"/>
        <v>9977.0109599999996</v>
      </c>
      <c r="H267" s="3">
        <f t="shared" si="1"/>
        <v>0.31000000000130967</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548.37</v>
      </c>
      <c r="D269" s="2">
        <f>'PR-RAS'!E273</f>
        <v>515.95000000000005</v>
      </c>
      <c r="E269" s="2">
        <v>0</v>
      </c>
      <c r="F269" s="2">
        <v>0</v>
      </c>
      <c r="G269" s="3">
        <f t="shared" si="0"/>
        <v>423.51236</v>
      </c>
      <c r="H269" s="3">
        <f t="shared" si="1"/>
        <v>0.41999999999995907</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548.37</v>
      </c>
      <c r="D270" s="2">
        <f>'PR-RAS'!E274</f>
        <v>515.95000000000005</v>
      </c>
      <c r="E270" s="2">
        <v>0</v>
      </c>
      <c r="F270" s="2">
        <v>0</v>
      </c>
      <c r="G270" s="3">
        <f t="shared" si="0"/>
        <v>425.09263000000004</v>
      </c>
      <c r="H270" s="3">
        <f t="shared" si="1"/>
        <v>0.41999999999995907</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548.37</v>
      </c>
      <c r="D272" s="2">
        <f>'PR-RAS'!E276</f>
        <v>515.95000000000005</v>
      </c>
      <c r="E272" s="2">
        <v>0</v>
      </c>
      <c r="F272" s="2">
        <v>0</v>
      </c>
      <c r="G272" s="3">
        <f t="shared" si="0"/>
        <v>428.25317000000001</v>
      </c>
      <c r="H272" s="3">
        <f t="shared" si="1"/>
        <v>0.41999999999995907</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1361914.7000000002</v>
      </c>
      <c r="D295" s="2">
        <f>'PR-RAS'!E299</f>
        <v>1609160.7100000002</v>
      </c>
      <c r="E295" s="2">
        <v>0</v>
      </c>
      <c r="F295" s="2">
        <v>0</v>
      </c>
      <c r="G295" s="3">
        <f t="shared" si="12"/>
        <v>1346589.4192800003</v>
      </c>
      <c r="H295" s="3">
        <f t="shared" si="13"/>
        <v>0.58999999961815774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4519.5799999998417</v>
      </c>
      <c r="D296" s="2">
        <f>'PR-RAS'!E300</f>
        <v>0</v>
      </c>
      <c r="E296" s="2">
        <v>0</v>
      </c>
      <c r="F296" s="2">
        <v>0</v>
      </c>
      <c r="G296" s="3">
        <f t="shared" si="12"/>
        <v>1333.2760999999532</v>
      </c>
      <c r="H296" s="3">
        <f t="shared" si="13"/>
        <v>0.42000000015832484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24818.110000000102</v>
      </c>
      <c r="E297" s="2">
        <v>0</v>
      </c>
      <c r="F297" s="2">
        <v>0</v>
      </c>
      <c r="G297" s="3">
        <f t="shared" si="12"/>
        <v>14692.321120000061</v>
      </c>
      <c r="H297" s="3">
        <f t="shared" si="13"/>
        <v>0.11000000010244548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41544.910000000003</v>
      </c>
      <c r="D298" s="2">
        <f>'PR-RAS'!E302</f>
        <v>33041.72</v>
      </c>
      <c r="E298" s="2">
        <v>0</v>
      </c>
      <c r="F298" s="2">
        <v>0</v>
      </c>
      <c r="G298" s="3">
        <f t="shared" si="12"/>
        <v>31965.61995</v>
      </c>
      <c r="H298" s="3">
        <f t="shared" si="13"/>
        <v>0.36999999999534339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836.83</v>
      </c>
      <c r="D300" s="2">
        <f>'PR-RAS'!E304</f>
        <v>116275.9</v>
      </c>
      <c r="E300" s="2">
        <v>0</v>
      </c>
      <c r="F300" s="2">
        <v>0</v>
      </c>
      <c r="G300" s="3">
        <f t="shared" si="12"/>
        <v>69783.200369999991</v>
      </c>
      <c r="H300" s="3">
        <f t="shared" si="13"/>
        <v>0.27000000000577984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796.4</v>
      </c>
      <c r="D301" s="2">
        <f>'PR-RAS'!E305</f>
        <v>816.31</v>
      </c>
      <c r="E301" s="2">
        <v>0</v>
      </c>
      <c r="F301" s="2">
        <v>0</v>
      </c>
      <c r="G301" s="3">
        <f t="shared" si="12"/>
        <v>728.70600000000002</v>
      </c>
      <c r="H301" s="3">
        <f t="shared" si="13"/>
        <v>0.70999999999992269</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13022.77</v>
      </c>
      <c r="D355" s="2">
        <f>'PR-RAS'!E360</f>
        <v>99254.56</v>
      </c>
      <c r="E355" s="2">
        <v>0</v>
      </c>
      <c r="F355" s="2">
        <v>0</v>
      </c>
      <c r="G355" s="3">
        <f t="shared" si="12"/>
        <v>74882.289059999996</v>
      </c>
      <c r="H355" s="3">
        <f t="shared" si="13"/>
        <v>0.67000000000189175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13022.77</v>
      </c>
      <c r="D368" s="2">
        <f>'PR-RAS'!E373</f>
        <v>75104.56</v>
      </c>
      <c r="E368" s="2">
        <v>0</v>
      </c>
      <c r="F368" s="2">
        <v>0</v>
      </c>
      <c r="G368" s="3">
        <f t="shared" si="12"/>
        <v>59906.103629999991</v>
      </c>
      <c r="H368" s="3">
        <f t="shared" si="13"/>
        <v>0.67000000000189175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60343.35</v>
      </c>
      <c r="E369" s="2">
        <v>0</v>
      </c>
      <c r="F369" s="2">
        <v>0</v>
      </c>
      <c r="G369" s="3">
        <f t="shared" si="12"/>
        <v>44412.705600000001</v>
      </c>
      <c r="H369" s="3">
        <f t="shared" si="13"/>
        <v>0.34999999999854481</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60343.35</v>
      </c>
      <c r="E371" s="2">
        <v>0</v>
      </c>
      <c r="F371" s="2">
        <v>0</v>
      </c>
      <c r="G371" s="3">
        <f t="shared" si="12"/>
        <v>44654.078999999998</v>
      </c>
      <c r="H371" s="3">
        <f t="shared" si="13"/>
        <v>0.34999999999854481</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9661.9500000000007</v>
      </c>
      <c r="D374" s="2">
        <f>'PR-RAS'!E379</f>
        <v>4349.8999999999996</v>
      </c>
      <c r="E374" s="2">
        <v>0</v>
      </c>
      <c r="F374" s="2">
        <v>0</v>
      </c>
      <c r="G374" s="3">
        <f t="shared" si="12"/>
        <v>6848.9327499999999</v>
      </c>
      <c r="H374" s="3">
        <f t="shared" si="13"/>
        <v>0.1499999999996362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399.9</v>
      </c>
      <c r="E375" s="2">
        <v>0</v>
      </c>
      <c r="F375" s="2">
        <v>0</v>
      </c>
      <c r="G375" s="3">
        <f t="shared" si="12"/>
        <v>299.12520000000001</v>
      </c>
      <c r="H375" s="3">
        <f t="shared" si="13"/>
        <v>0.10000000000002274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3250</v>
      </c>
      <c r="E376" s="2">
        <v>0</v>
      </c>
      <c r="F376" s="2">
        <v>0</v>
      </c>
      <c r="G376" s="3">
        <f t="shared" si="12"/>
        <v>2437.5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5771.45</v>
      </c>
      <c r="D377" s="2">
        <f>'PR-RAS'!E382</f>
        <v>0</v>
      </c>
      <c r="E377" s="2">
        <v>0</v>
      </c>
      <c r="F377" s="2">
        <v>0</v>
      </c>
      <c r="G377" s="3">
        <f t="shared" si="12"/>
        <v>2170.0652</v>
      </c>
      <c r="H377" s="3">
        <f t="shared" si="13"/>
        <v>0.4499999999998181</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700</v>
      </c>
      <c r="E380" s="2">
        <v>0</v>
      </c>
      <c r="F380" s="2">
        <v>0</v>
      </c>
      <c r="G380" s="3">
        <f t="shared" si="12"/>
        <v>530.6</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3890.5</v>
      </c>
      <c r="D381" s="2">
        <f>'PR-RAS'!E386</f>
        <v>0</v>
      </c>
      <c r="E381" s="2">
        <v>0</v>
      </c>
      <c r="F381" s="2">
        <v>0</v>
      </c>
      <c r="G381" s="3">
        <f t="shared" si="12"/>
        <v>1478.39</v>
      </c>
      <c r="H381" s="3">
        <f t="shared" si="13"/>
        <v>0.5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3360.82</v>
      </c>
      <c r="D388" s="2">
        <f>'PR-RAS'!E393</f>
        <v>10411.31</v>
      </c>
      <c r="E388" s="2">
        <v>0</v>
      </c>
      <c r="F388" s="2">
        <v>0</v>
      </c>
      <c r="G388" s="3">
        <f t="shared" si="12"/>
        <v>9358.9912800000002</v>
      </c>
      <c r="H388" s="3">
        <f t="shared" si="13"/>
        <v>0.48999999999932697</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3360.82</v>
      </c>
      <c r="D389" s="2">
        <f>'PR-RAS'!E394</f>
        <v>10411.31</v>
      </c>
      <c r="E389" s="2">
        <v>0</v>
      </c>
      <c r="F389" s="2">
        <v>0</v>
      </c>
      <c r="G389" s="3">
        <f t="shared" si="12"/>
        <v>9383.1747199999991</v>
      </c>
      <c r="H389" s="3">
        <f t="shared" si="13"/>
        <v>0.48999999999932697</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24150</v>
      </c>
      <c r="E407" s="2">
        <v>0</v>
      </c>
      <c r="F407" s="2">
        <v>0</v>
      </c>
      <c r="G407" s="3">
        <f t="shared" si="12"/>
        <v>19609.800000000003</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24150</v>
      </c>
      <c r="E408" s="2">
        <v>0</v>
      </c>
      <c r="F408" s="2">
        <v>0</v>
      </c>
      <c r="G408" s="3">
        <f t="shared" si="12"/>
        <v>19658.099999999999</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13022.77</v>
      </c>
      <c r="D413" s="2">
        <f>'PR-RAS'!E418</f>
        <v>99254.56</v>
      </c>
      <c r="E413" s="2">
        <v>0</v>
      </c>
      <c r="F413" s="2">
        <v>0</v>
      </c>
      <c r="G413" s="3">
        <f t="shared" si="12"/>
        <v>87151.138679999989</v>
      </c>
      <c r="H413" s="3">
        <f t="shared" si="13"/>
        <v>0.67000000000189175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1366434.28</v>
      </c>
      <c r="D417" s="2">
        <f>'PR-RAS'!E422</f>
        <v>1584342.6</v>
      </c>
      <c r="E417" s="2">
        <v>0</v>
      </c>
      <c r="F417" s="2">
        <v>0</v>
      </c>
      <c r="G417" s="3">
        <f t="shared" si="12"/>
        <v>1886609.70368</v>
      </c>
      <c r="H417" s="3">
        <f t="shared" si="13"/>
        <v>0.67999999993480742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1374937.4700000002</v>
      </c>
      <c r="D418" s="2">
        <f>'PR-RAS'!E423</f>
        <v>1708415.2700000003</v>
      </c>
      <c r="E418" s="2">
        <v>0</v>
      </c>
      <c r="F418" s="2">
        <v>0</v>
      </c>
      <c r="G418" s="3">
        <f t="shared" si="12"/>
        <v>1998167.2601700001</v>
      </c>
      <c r="H418" s="3">
        <f t="shared" si="13"/>
        <v>0.74000000045634806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8503.190000000177</v>
      </c>
      <c r="D420" s="2">
        <f>'PR-RAS'!E425</f>
        <v>124072.67000000016</v>
      </c>
      <c r="E420" s="2">
        <v>0</v>
      </c>
      <c r="F420" s="2">
        <v>0</v>
      </c>
      <c r="G420" s="3">
        <f t="shared" si="12"/>
        <v>107535.73407000021</v>
      </c>
      <c r="H420" s="3">
        <f t="shared" si="13"/>
        <v>0.52000000001862645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41544.910000000003</v>
      </c>
      <c r="D421" s="2">
        <f>'PR-RAS'!E426</f>
        <v>33041.72</v>
      </c>
      <c r="E421" s="2">
        <v>0</v>
      </c>
      <c r="F421" s="2">
        <v>0</v>
      </c>
      <c r="G421" s="3">
        <f t="shared" si="12"/>
        <v>45203.906999999999</v>
      </c>
      <c r="H421" s="3">
        <f t="shared" si="13"/>
        <v>0.36999999999534339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836.83</v>
      </c>
      <c r="D423" s="2">
        <f>'PR-RAS'!E428</f>
        <v>116275.9</v>
      </c>
      <c r="E423" s="2">
        <v>0</v>
      </c>
      <c r="F423" s="2">
        <v>0</v>
      </c>
      <c r="G423" s="3">
        <f t="shared" si="12"/>
        <v>98490.001859999989</v>
      </c>
      <c r="H423" s="3">
        <f t="shared" si="13"/>
        <v>0.27000000000577984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1366434.28</v>
      </c>
      <c r="D637" s="2">
        <f>'PR-RAS'!E643</f>
        <v>1584342.6</v>
      </c>
      <c r="E637" s="2">
        <v>0</v>
      </c>
      <c r="F637" s="2">
        <v>0</v>
      </c>
      <c r="G637" s="3">
        <f t="shared" si="14"/>
        <v>2884335.9892800003</v>
      </c>
      <c r="H637" s="3">
        <f t="shared" si="15"/>
        <v>0.67999999993480742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1374937.4700000002</v>
      </c>
      <c r="D638" s="2">
        <f>'PR-RAS'!E644</f>
        <v>1708415.2700000003</v>
      </c>
      <c r="E638" s="2">
        <v>0</v>
      </c>
      <c r="F638" s="2">
        <v>0</v>
      </c>
      <c r="G638" s="3">
        <f t="shared" si="14"/>
        <v>3052356.2223700006</v>
      </c>
      <c r="H638" s="3">
        <f t="shared" si="15"/>
        <v>0.74000000045634806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8503.190000000177</v>
      </c>
      <c r="D640" s="2">
        <f>'PR-RAS'!E646</f>
        <v>124072.67000000016</v>
      </c>
      <c r="E640" s="2">
        <v>0</v>
      </c>
      <c r="F640" s="2">
        <v>0</v>
      </c>
      <c r="G640" s="3">
        <f t="shared" si="14"/>
        <v>163998.41067000033</v>
      </c>
      <c r="H640" s="3">
        <f t="shared" si="15"/>
        <v>0.52000000001862645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41544.910000000003</v>
      </c>
      <c r="D641" s="2">
        <f>'PR-RAS'!E647</f>
        <v>33041.72</v>
      </c>
      <c r="E641" s="2">
        <v>0</v>
      </c>
      <c r="F641" s="2">
        <v>0</v>
      </c>
      <c r="G641" s="3">
        <f t="shared" si="14"/>
        <v>68882.144</v>
      </c>
      <c r="H641" s="3">
        <f t="shared" si="15"/>
        <v>0.36999999999534339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33041.719999999827</v>
      </c>
      <c r="D643" s="2">
        <f>'PR-RAS'!E649</f>
        <v>0</v>
      </c>
      <c r="E643" s="2">
        <v>0</v>
      </c>
      <c r="F643" s="2">
        <v>0</v>
      </c>
      <c r="G643" s="3">
        <f t="shared" si="14"/>
        <v>21212.784239999888</v>
      </c>
      <c r="H643" s="3">
        <f t="shared" si="15"/>
        <v>0.28000000017345883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91030.950000000157</v>
      </c>
      <c r="E644" s="2">
        <v>0</v>
      </c>
      <c r="F644" s="2">
        <v>0</v>
      </c>
      <c r="G644" s="3">
        <f t="shared" si="14"/>
        <v>117065.8017000002</v>
      </c>
      <c r="H644" s="3">
        <f t="shared" si="15"/>
        <v>4.9999999842839316E-2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101315.88</v>
      </c>
      <c r="D645" s="2">
        <f>'PR-RAS'!E651</f>
        <v>0</v>
      </c>
      <c r="E645" s="2">
        <v>0</v>
      </c>
      <c r="F645" s="2">
        <v>0</v>
      </c>
      <c r="G645" s="3">
        <f t="shared" si="14"/>
        <v>65247.426720000003</v>
      </c>
      <c r="H645" s="3">
        <f t="shared" si="15"/>
        <v>0.11999999999534339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46008.31</v>
      </c>
      <c r="D646" s="2">
        <f>'PR-RAS'!E653</f>
        <v>37248.46</v>
      </c>
      <c r="E646" s="2">
        <v>0</v>
      </c>
      <c r="F646" s="2">
        <v>0</v>
      </c>
      <c r="G646" s="3">
        <f t="shared" si="14"/>
        <v>77725.873349999994</v>
      </c>
      <c r="H646" s="3">
        <f t="shared" si="15"/>
        <v>0.76999999999679858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109749.45</v>
      </c>
      <c r="D647" s="2">
        <f>'PR-RAS'!E654</f>
        <v>5870.08</v>
      </c>
      <c r="E647" s="2">
        <v>0</v>
      </c>
      <c r="F647" s="2">
        <v>0</v>
      </c>
      <c r="G647" s="3">
        <f t="shared" si="14"/>
        <v>78482.288060000006</v>
      </c>
      <c r="H647" s="3">
        <f t="shared" si="15"/>
        <v>0.52999999999701686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118509.3</v>
      </c>
      <c r="D648" s="2">
        <f>'PR-RAS'!E655</f>
        <v>43118.54</v>
      </c>
      <c r="E648" s="2">
        <v>0</v>
      </c>
      <c r="F648" s="2">
        <v>0</v>
      </c>
      <c r="G648" s="3">
        <f t="shared" si="14"/>
        <v>132470.90786000001</v>
      </c>
      <c r="H648" s="3">
        <f t="shared" si="15"/>
        <v>0.76000000000203727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37248.460000000006</v>
      </c>
      <c r="D649" s="2">
        <f>'PR-RAS'!E656</f>
        <v>0</v>
      </c>
      <c r="E649" s="2">
        <v>0</v>
      </c>
      <c r="F649" s="2">
        <v>0</v>
      </c>
      <c r="G649" s="3">
        <f t="shared" si="14"/>
        <v>24137.002080000006</v>
      </c>
      <c r="H649" s="3">
        <f t="shared" si="15"/>
        <v>0.46000000000640284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50</v>
      </c>
      <c r="D651" s="2">
        <f>'PR-RAS'!E658</f>
        <v>50</v>
      </c>
      <c r="E651" s="2">
        <v>0</v>
      </c>
      <c r="F651" s="2">
        <v>0</v>
      </c>
      <c r="G651" s="3">
        <f t="shared" si="14"/>
        <v>97.5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43</v>
      </c>
      <c r="D653" s="2">
        <f>'PR-RAS'!E660</f>
        <v>43</v>
      </c>
      <c r="E653" s="2">
        <v>0</v>
      </c>
      <c r="F653" s="2">
        <v>0</v>
      </c>
      <c r="G653" s="3">
        <f t="shared" si="14"/>
        <v>84.108000000000004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1242742.1200000001</v>
      </c>
      <c r="D676" s="2">
        <f>'PR-RAS'!E683</f>
        <v>1366149.02</v>
      </c>
      <c r="E676" s="2">
        <v>0</v>
      </c>
      <c r="F676" s="2">
        <v>0</v>
      </c>
      <c r="G676" s="3">
        <f t="shared" si="14"/>
        <v>2683152.1080000005</v>
      </c>
      <c r="H676" s="3">
        <f t="shared" si="15"/>
        <v>0.14000000013038516</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986.91</v>
      </c>
      <c r="D677" s="2">
        <f>'PR-RAS'!E684</f>
        <v>915.8</v>
      </c>
      <c r="E677" s="2">
        <v>0</v>
      </c>
      <c r="F677" s="2">
        <v>0</v>
      </c>
      <c r="G677" s="3">
        <f t="shared" si="14"/>
        <v>1905.31276</v>
      </c>
      <c r="H677" s="3">
        <f t="shared" si="15"/>
        <v>0.29000000000007731</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2386.1</v>
      </c>
      <c r="D678" s="2">
        <f>'PR-RAS'!E685</f>
        <v>8297.94</v>
      </c>
      <c r="E678" s="2">
        <v>0</v>
      </c>
      <c r="F678" s="2">
        <v>0</v>
      </c>
      <c r="G678" s="3">
        <f t="shared" si="14"/>
        <v>12850.80046</v>
      </c>
      <c r="H678" s="3">
        <f t="shared" si="15"/>
        <v>0.15999999999939973</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2155.35</v>
      </c>
      <c r="D679" s="2">
        <f>'PR-RAS'!E686</f>
        <v>0</v>
      </c>
      <c r="E679" s="2">
        <v>0</v>
      </c>
      <c r="F679" s="2">
        <v>0</v>
      </c>
      <c r="G679" s="3">
        <f t="shared" si="14"/>
        <v>1461.3273000000002</v>
      </c>
      <c r="H679" s="3">
        <f t="shared" si="15"/>
        <v>0.34999999999990905</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3157.41</v>
      </c>
      <c r="D717" s="2">
        <f>'PR-RAS'!E724</f>
        <v>2929.99</v>
      </c>
      <c r="E717" s="2">
        <v>0</v>
      </c>
      <c r="F717" s="2">
        <v>0</v>
      </c>
      <c r="G717" s="3">
        <f t="shared" si="14"/>
        <v>6456.4512399999994</v>
      </c>
      <c r="H717" s="3">
        <f t="shared" si="15"/>
        <v>0.42000000000007276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2905.8</v>
      </c>
      <c r="E725" s="2">
        <v>0</v>
      </c>
      <c r="F725" s="2">
        <v>0</v>
      </c>
      <c r="G725" s="3">
        <f t="shared" si="14"/>
        <v>4207.5983999999999</v>
      </c>
      <c r="H725" s="3">
        <f t="shared" si="15"/>
        <v>0.1999999999998181</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2648.64</v>
      </c>
      <c r="D726" s="2">
        <f>'PR-RAS'!E733</f>
        <v>2648.6</v>
      </c>
      <c r="E726" s="2">
        <v>0</v>
      </c>
      <c r="F726" s="2">
        <v>0</v>
      </c>
      <c r="G726" s="3">
        <f t="shared" si="14"/>
        <v>5760.7340000000004</v>
      </c>
      <c r="H726" s="3">
        <f t="shared" si="15"/>
        <v>0.76000000000021828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56893.81</v>
      </c>
      <c r="D727" s="2">
        <f>'PR-RAS'!E734</f>
        <v>59688.98</v>
      </c>
      <c r="E727" s="2">
        <v>0</v>
      </c>
      <c r="F727" s="2">
        <v>0</v>
      </c>
      <c r="G727" s="3">
        <f t="shared" si="14"/>
        <v>127973.30502000001</v>
      </c>
      <c r="H727" s="3">
        <f t="shared" si="15"/>
        <v>0.20999999999912689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2055.4</v>
      </c>
      <c r="D729" s="2">
        <f>'PR-RAS'!E736</f>
        <v>2096.6999999999998</v>
      </c>
      <c r="E729" s="2">
        <v>0</v>
      </c>
      <c r="F729" s="2">
        <v>0</v>
      </c>
      <c r="G729" s="3">
        <f t="shared" si="14"/>
        <v>4549.1263999999992</v>
      </c>
      <c r="H729" s="3">
        <f t="shared" si="15"/>
        <v>0.70000000000027285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140</v>
      </c>
      <c r="D737" s="2">
        <f>'PR-RAS'!E744</f>
        <v>0</v>
      </c>
      <c r="E737" s="2">
        <v>0</v>
      </c>
      <c r="F737" s="2">
        <v>0</v>
      </c>
      <c r="G737" s="3">
        <f t="shared" si="28"/>
        <v>103.03999999999999</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12428.98</v>
      </c>
      <c r="D848" s="2">
        <f>'PR-RAS'!E855</f>
        <v>12539.29</v>
      </c>
      <c r="E848" s="2">
        <v>0</v>
      </c>
      <c r="F848" s="2">
        <v>0</v>
      </c>
      <c r="G848" s="3">
        <f t="shared" si="34"/>
        <v>31768.903319999998</v>
      </c>
      <c r="H848" s="3">
        <f t="shared" si="35"/>
        <v>0.31000000000130967</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2282374.8100000005</v>
      </c>
      <c r="D1011" s="7">
        <f>BILANCA!E6</f>
        <v>2335918.7499999995</v>
      </c>
      <c r="E1011" s="7">
        <v>0</v>
      </c>
      <c r="F1011" s="7">
        <v>0</v>
      </c>
      <c r="G1011" s="8">
        <f t="shared" ref="G1011:G1306" si="38">B1011/1000*C1011+B1011/500*D1011</f>
        <v>6954.212309999999</v>
      </c>
      <c r="H1011" s="8">
        <f t="shared" si="35"/>
        <v>0.43999999994412065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2139092.6900000004</v>
      </c>
      <c r="D1012" s="2">
        <f>BILANCA!E7</f>
        <v>2180367.9999999995</v>
      </c>
      <c r="E1012" s="2">
        <v>0</v>
      </c>
      <c r="F1012" s="2">
        <v>0</v>
      </c>
      <c r="G1012" s="3">
        <f t="shared" si="38"/>
        <v>12999.657379999999</v>
      </c>
      <c r="H1012" s="3">
        <f t="shared" si="35"/>
        <v>0.31000000005587935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1731.4699999999993</v>
      </c>
      <c r="D1013" s="2">
        <f>BILANCA!E8</f>
        <v>1614.8099999999995</v>
      </c>
      <c r="E1013" s="2">
        <v>0</v>
      </c>
      <c r="F1013" s="2">
        <v>0</v>
      </c>
      <c r="G1013" s="3">
        <f t="shared" si="38"/>
        <v>14.883269999999994</v>
      </c>
      <c r="H1013" s="3">
        <f t="shared" si="35"/>
        <v>0.65999999999985448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1614.81</v>
      </c>
      <c r="D1014" s="2">
        <f>BILANCA!E9</f>
        <v>1614.81</v>
      </c>
      <c r="E1014" s="2">
        <v>0</v>
      </c>
      <c r="F1014" s="2">
        <v>0</v>
      </c>
      <c r="G1014" s="3">
        <f t="shared" si="38"/>
        <v>19.37772</v>
      </c>
      <c r="H1014" s="3">
        <f t="shared" si="35"/>
        <v>0.38000000000010914</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3898.74</v>
      </c>
      <c r="D1015" s="2">
        <f>BILANCA!E10</f>
        <v>3898.74</v>
      </c>
      <c r="E1015" s="2">
        <v>0</v>
      </c>
      <c r="F1015" s="2">
        <v>0</v>
      </c>
      <c r="G1015" s="3">
        <f t="shared" si="38"/>
        <v>58.481099999999998</v>
      </c>
      <c r="H1015" s="3">
        <f t="shared" si="35"/>
        <v>0.52000000000043656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3782.08</v>
      </c>
      <c r="D1016" s="2">
        <f>BILANCA!E11</f>
        <v>3898.74</v>
      </c>
      <c r="E1016" s="2">
        <v>0</v>
      </c>
      <c r="F1016" s="2">
        <v>0</v>
      </c>
      <c r="G1016" s="3">
        <f t="shared" si="38"/>
        <v>69.477360000000004</v>
      </c>
      <c r="H1016" s="3">
        <f t="shared" si="35"/>
        <v>0.34000000000014552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2137361.2200000002</v>
      </c>
      <c r="D1017" s="2">
        <f>BILANCA!E12</f>
        <v>2154603.1899999995</v>
      </c>
      <c r="E1017" s="2">
        <v>0</v>
      </c>
      <c r="F1017" s="2">
        <v>0</v>
      </c>
      <c r="G1017" s="3">
        <f t="shared" si="38"/>
        <v>45125.973199999993</v>
      </c>
      <c r="H1017" s="3">
        <f t="shared" si="35"/>
        <v>0.40999999968335032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2092241.1600000001</v>
      </c>
      <c r="D1018" s="2">
        <f>BILANCA!E13</f>
        <v>2117076.1499999994</v>
      </c>
      <c r="E1018" s="2">
        <v>0</v>
      </c>
      <c r="F1018" s="2">
        <v>0</v>
      </c>
      <c r="G1018" s="3">
        <f t="shared" si="38"/>
        <v>50611.147679999995</v>
      </c>
      <c r="H1018" s="3">
        <f t="shared" si="35"/>
        <v>0.30999999959021807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2824238.95</v>
      </c>
      <c r="D1020" s="2">
        <f>BILANCA!E15</f>
        <v>2884582.3</v>
      </c>
      <c r="E1020" s="2">
        <v>0</v>
      </c>
      <c r="F1020" s="2">
        <v>0</v>
      </c>
      <c r="G1020" s="3">
        <f t="shared" si="38"/>
        <v>85934.035499999998</v>
      </c>
      <c r="H1020" s="3">
        <f t="shared" si="35"/>
        <v>0.34999999962747097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45582.59</v>
      </c>
      <c r="D1022" s="2">
        <f>BILANCA!E17</f>
        <v>45582.59</v>
      </c>
      <c r="E1022" s="2">
        <v>0</v>
      </c>
      <c r="F1022" s="2">
        <v>0</v>
      </c>
      <c r="G1022" s="3">
        <f t="shared" si="38"/>
        <v>1640.97324</v>
      </c>
      <c r="H1022" s="3">
        <f t="shared" si="35"/>
        <v>0.82000000000698492</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777580.38</v>
      </c>
      <c r="D1023" s="2">
        <f>BILANCA!E18</f>
        <v>813088.74</v>
      </c>
      <c r="E1023" s="2">
        <v>0</v>
      </c>
      <c r="F1023" s="2">
        <v>0</v>
      </c>
      <c r="G1023" s="3">
        <f t="shared" si="38"/>
        <v>31248.852179999998</v>
      </c>
      <c r="H1023" s="3">
        <f t="shared" si="35"/>
        <v>0.64000000001396984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41069.249999999942</v>
      </c>
      <c r="D1024" s="2">
        <f>BILANCA!E19</f>
        <v>31974.320000000007</v>
      </c>
      <c r="E1024" s="2">
        <v>0</v>
      </c>
      <c r="F1024" s="2">
        <v>0</v>
      </c>
      <c r="G1024" s="3">
        <f t="shared" si="38"/>
        <v>1470.2504599999993</v>
      </c>
      <c r="H1024" s="3">
        <f t="shared" si="35"/>
        <v>0.56999999994877726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206114.24</v>
      </c>
      <c r="D1025" s="2">
        <f>BILANCA!E20</f>
        <v>206856.12</v>
      </c>
      <c r="E1025" s="2">
        <v>0</v>
      </c>
      <c r="F1025" s="2">
        <v>0</v>
      </c>
      <c r="G1025" s="3">
        <f t="shared" si="38"/>
        <v>9297.3971999999994</v>
      </c>
      <c r="H1025" s="3">
        <f t="shared" si="35"/>
        <v>0.35999999998603016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183.02</v>
      </c>
      <c r="D1026" s="2">
        <f>BILANCA!E21</f>
        <v>183.02</v>
      </c>
      <c r="E1026" s="2">
        <v>0</v>
      </c>
      <c r="F1026" s="2">
        <v>0</v>
      </c>
      <c r="G1026" s="3">
        <f t="shared" si="38"/>
        <v>8.7849600000000017</v>
      </c>
      <c r="H1026" s="3">
        <f t="shared" si="35"/>
        <v>4.0000000000020464E-2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20756.07</v>
      </c>
      <c r="D1027" s="2">
        <f>BILANCA!E22</f>
        <v>24006.07</v>
      </c>
      <c r="E1027" s="2">
        <v>0</v>
      </c>
      <c r="F1027" s="2">
        <v>0</v>
      </c>
      <c r="G1027" s="3">
        <f t="shared" si="38"/>
        <v>1169.0595700000001</v>
      </c>
      <c r="H1027" s="3">
        <f t="shared" si="35"/>
        <v>0.13999999999941792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30557.09</v>
      </c>
      <c r="D1030" s="2">
        <f>BILANCA!E25</f>
        <v>31257.09</v>
      </c>
      <c r="E1030" s="2">
        <v>0</v>
      </c>
      <c r="F1030" s="2">
        <v>0</v>
      </c>
      <c r="G1030" s="3">
        <f t="shared" si="38"/>
        <v>1861.4254000000001</v>
      </c>
      <c r="H1030" s="3">
        <f t="shared" si="35"/>
        <v>0.18000000000029104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105220.48</v>
      </c>
      <c r="D1031" s="2">
        <f>BILANCA!E26</f>
        <v>104580.68</v>
      </c>
      <c r="E1031" s="2">
        <v>0</v>
      </c>
      <c r="F1031" s="2">
        <v>0</v>
      </c>
      <c r="G1031" s="3">
        <f t="shared" si="38"/>
        <v>6602.0186400000002</v>
      </c>
      <c r="H1031" s="3">
        <f t="shared" si="35"/>
        <v>0.80000000000291038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321761.65000000002</v>
      </c>
      <c r="D1033" s="2">
        <f>BILANCA!E28</f>
        <v>334908.65999999997</v>
      </c>
      <c r="E1033" s="2">
        <v>0</v>
      </c>
      <c r="F1033" s="2">
        <v>0</v>
      </c>
      <c r="G1033" s="3">
        <f t="shared" si="38"/>
        <v>22806.316309999998</v>
      </c>
      <c r="H1033" s="3">
        <f t="shared" si="35"/>
        <v>0.69000000000232831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26054.16</v>
      </c>
      <c r="D1035" s="2">
        <f>BILANCA!E30</f>
        <v>26054.16</v>
      </c>
      <c r="E1035" s="2">
        <v>0</v>
      </c>
      <c r="F1035" s="2">
        <v>0</v>
      </c>
      <c r="G1035" s="3">
        <f t="shared" si="38"/>
        <v>1954.0620000000001</v>
      </c>
      <c r="H1035" s="3">
        <f t="shared" si="35"/>
        <v>0.31999999999970896</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26054.16</v>
      </c>
      <c r="D1039" s="2">
        <f>BILANCA!E34</f>
        <v>26054.16</v>
      </c>
      <c r="E1039" s="2">
        <v>0</v>
      </c>
      <c r="F1039" s="2">
        <v>0</v>
      </c>
      <c r="G1039" s="3">
        <f t="shared" si="38"/>
        <v>2266.7119200000002</v>
      </c>
      <c r="H1039" s="3">
        <f t="shared" si="35"/>
        <v>0.31999999999970896</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4050.8099999999977</v>
      </c>
      <c r="D1040" s="2">
        <f>BILANCA!E35</f>
        <v>5552.7200000000012</v>
      </c>
      <c r="E1040" s="2">
        <v>0</v>
      </c>
      <c r="F1040" s="2">
        <v>0</v>
      </c>
      <c r="G1040" s="3">
        <f t="shared" si="38"/>
        <v>454.6875</v>
      </c>
      <c r="H1040" s="3">
        <f t="shared" si="35"/>
        <v>0.47000000000116415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48052.81</v>
      </c>
      <c r="D1041" s="2">
        <f>BILANCA!E36</f>
        <v>55240.27</v>
      </c>
      <c r="E1041" s="2">
        <v>0</v>
      </c>
      <c r="F1041" s="2">
        <v>0</v>
      </c>
      <c r="G1041" s="3">
        <f t="shared" si="38"/>
        <v>4914.5338499999998</v>
      </c>
      <c r="H1041" s="3">
        <f t="shared" si="35"/>
        <v>0.45999999999912689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830.04</v>
      </c>
      <c r="D1042" s="2">
        <f>BILANCA!E37</f>
        <v>830.04</v>
      </c>
      <c r="E1042" s="2">
        <v>0</v>
      </c>
      <c r="F1042" s="2">
        <v>0</v>
      </c>
      <c r="G1042" s="3">
        <f t="shared" si="38"/>
        <v>79.683840000000004</v>
      </c>
      <c r="H1042" s="3">
        <f t="shared" si="35"/>
        <v>7.999999999992724E-2</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44832.04</v>
      </c>
      <c r="D1045" s="2">
        <f>BILANCA!E40</f>
        <v>50517.59</v>
      </c>
      <c r="E1045" s="2">
        <v>0</v>
      </c>
      <c r="F1045" s="2">
        <v>0</v>
      </c>
      <c r="G1045" s="3">
        <f t="shared" si="38"/>
        <v>5105.3527000000004</v>
      </c>
      <c r="H1045" s="3">
        <f t="shared" si="35"/>
        <v>0.45000000000436557</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91766.23</v>
      </c>
      <c r="D1059" s="2">
        <f>BILANCA!E54</f>
        <v>87710.5</v>
      </c>
      <c r="E1059" s="2">
        <v>0</v>
      </c>
      <c r="F1059" s="2">
        <v>0</v>
      </c>
      <c r="G1059" s="3">
        <f t="shared" si="38"/>
        <v>13092.17427</v>
      </c>
      <c r="H1059" s="3">
        <f t="shared" si="35"/>
        <v>0.72999999999592546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91766.23</v>
      </c>
      <c r="D1060" s="2">
        <f>BILANCA!E55</f>
        <v>87710.5</v>
      </c>
      <c r="E1060" s="2">
        <v>0</v>
      </c>
      <c r="F1060" s="2">
        <v>0</v>
      </c>
      <c r="G1060" s="3">
        <f t="shared" si="38"/>
        <v>13359.361500000001</v>
      </c>
      <c r="H1060" s="3">
        <f t="shared" si="35"/>
        <v>0.72999999999592546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24150</v>
      </c>
      <c r="E1061" s="2">
        <v>0</v>
      </c>
      <c r="F1061" s="2">
        <v>0</v>
      </c>
      <c r="G1061" s="3">
        <f t="shared" si="38"/>
        <v>2463.2999999999997</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24150</v>
      </c>
      <c r="E1062" s="2">
        <v>0</v>
      </c>
      <c r="F1062" s="2">
        <v>0</v>
      </c>
      <c r="G1062" s="3">
        <f t="shared" si="38"/>
        <v>2511.6</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143282.12</v>
      </c>
      <c r="D1074" s="2">
        <f>BILANCA!E69</f>
        <v>155550.75</v>
      </c>
      <c r="E1074" s="2">
        <v>0</v>
      </c>
      <c r="F1074" s="2">
        <v>0</v>
      </c>
      <c r="G1074" s="3">
        <f t="shared" si="38"/>
        <v>29080.551679999997</v>
      </c>
      <c r="H1074" s="3">
        <f t="shared" si="35"/>
        <v>0.36999999999534339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37248.46</v>
      </c>
      <c r="D1075" s="2">
        <f>BILANCA!E70</f>
        <v>0</v>
      </c>
      <c r="E1075" s="2">
        <v>0</v>
      </c>
      <c r="F1075" s="2">
        <v>0</v>
      </c>
      <c r="G1075" s="3">
        <f t="shared" si="38"/>
        <v>2421.1498999999999</v>
      </c>
      <c r="H1075" s="3">
        <f t="shared" si="35"/>
        <v>0.45999999999912689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37248.46</v>
      </c>
      <c r="D1076" s="2">
        <f>BILANCA!E71</f>
        <v>0</v>
      </c>
      <c r="E1076" s="2">
        <v>0</v>
      </c>
      <c r="F1076" s="2">
        <v>0</v>
      </c>
      <c r="G1076" s="3">
        <f t="shared" si="38"/>
        <v>2458.3983600000001</v>
      </c>
      <c r="H1076" s="3">
        <f t="shared" si="35"/>
        <v>0.45999999999912689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37248.46</v>
      </c>
      <c r="D1078" s="2">
        <f>BILANCA!E73</f>
        <v>0</v>
      </c>
      <c r="E1078" s="2">
        <v>0</v>
      </c>
      <c r="F1078" s="2">
        <v>0</v>
      </c>
      <c r="G1078" s="3">
        <f t="shared" si="38"/>
        <v>2532.8952800000002</v>
      </c>
      <c r="H1078" s="3">
        <f t="shared" si="35"/>
        <v>0.45999999999912689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3805.13</v>
      </c>
      <c r="D1087" s="2">
        <f>BILANCA!E82</f>
        <v>2229.27</v>
      </c>
      <c r="E1087" s="2">
        <v>0</v>
      </c>
      <c r="F1087" s="2">
        <v>0</v>
      </c>
      <c r="G1087" s="3">
        <f t="shared" si="38"/>
        <v>636.30259000000001</v>
      </c>
      <c r="H1087" s="3">
        <f t="shared" si="35"/>
        <v>0.40000000000009095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3805.13</v>
      </c>
      <c r="D1092" s="2">
        <f>BILANCA!E87</f>
        <v>2229.27</v>
      </c>
      <c r="E1092" s="2">
        <v>0</v>
      </c>
      <c r="F1092" s="2">
        <v>0</v>
      </c>
      <c r="G1092" s="3">
        <f t="shared" si="38"/>
        <v>677.62094000000002</v>
      </c>
      <c r="H1092" s="3">
        <f t="shared" si="35"/>
        <v>0.40000000000009095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75.819999999999993</v>
      </c>
      <c r="D1124" s="2">
        <f>BILANCA!E119</f>
        <v>75.819999999999993</v>
      </c>
      <c r="E1124" s="2">
        <v>0</v>
      </c>
      <c r="F1124" s="2">
        <v>0</v>
      </c>
      <c r="G1124" s="3">
        <f t="shared" si="38"/>
        <v>25.930440000000001</v>
      </c>
      <c r="H1124" s="3">
        <f t="shared" si="41"/>
        <v>0.36000000000001364</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75.819999999999993</v>
      </c>
      <c r="D1125" s="2">
        <f>BILANCA!E120</f>
        <v>75.819999999999993</v>
      </c>
      <c r="E1125" s="2">
        <v>0</v>
      </c>
      <c r="F1125" s="2">
        <v>0</v>
      </c>
      <c r="G1125" s="3">
        <f t="shared" si="38"/>
        <v>26.157899999999998</v>
      </c>
      <c r="H1125" s="3">
        <f t="shared" si="41"/>
        <v>0.36000000000001364</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75.819999999999993</v>
      </c>
      <c r="D1129" s="2">
        <f>BILANCA!E124</f>
        <v>75.819999999999993</v>
      </c>
      <c r="E1129" s="2">
        <v>0</v>
      </c>
      <c r="F1129" s="2">
        <v>0</v>
      </c>
      <c r="G1129" s="3">
        <f t="shared" si="38"/>
        <v>27.067740000000001</v>
      </c>
      <c r="H1129" s="3">
        <f t="shared" si="41"/>
        <v>0.36000000000001364</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836.82999999999993</v>
      </c>
      <c r="D1152" s="2">
        <f>BILANCA!E147</f>
        <v>153245.66</v>
      </c>
      <c r="E1152" s="2">
        <v>0</v>
      </c>
      <c r="F1152" s="2">
        <v>0</v>
      </c>
      <c r="G1152" s="3">
        <f t="shared" si="38"/>
        <v>43640.597299999994</v>
      </c>
      <c r="H1152" s="3">
        <f t="shared" si="41"/>
        <v>0.5099999999965803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115097.3</v>
      </c>
      <c r="E1155" s="2">
        <v>0</v>
      </c>
      <c r="F1155" s="2">
        <v>0</v>
      </c>
      <c r="G1155" s="3">
        <f t="shared" si="38"/>
        <v>33378.216999999997</v>
      </c>
      <c r="H1155" s="3">
        <f t="shared" si="41"/>
        <v>0.30000000000291038</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115097.3</v>
      </c>
      <c r="E1161" s="2">
        <v>0</v>
      </c>
      <c r="F1161" s="2">
        <v>0</v>
      </c>
      <c r="G1161" s="3">
        <f t="shared" si="38"/>
        <v>34759.384599999998</v>
      </c>
      <c r="H1161" s="3">
        <f t="shared" si="41"/>
        <v>0.30000000000291038</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25.8</v>
      </c>
      <c r="D1164" s="2">
        <f>BILANCA!E159</f>
        <v>25.8</v>
      </c>
      <c r="E1164" s="2">
        <v>0</v>
      </c>
      <c r="F1164" s="2">
        <v>0</v>
      </c>
      <c r="G1164" s="3">
        <f t="shared" si="38"/>
        <v>11.919599999999999</v>
      </c>
      <c r="H1164" s="3">
        <f t="shared" si="41"/>
        <v>0.39999999999999858</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14.63</v>
      </c>
      <c r="D1165" s="2">
        <f>BILANCA!E160</f>
        <v>336.49</v>
      </c>
      <c r="E1165" s="2">
        <v>0</v>
      </c>
      <c r="F1165" s="2">
        <v>0</v>
      </c>
      <c r="G1165" s="3">
        <f t="shared" si="38"/>
        <v>106.57955000000001</v>
      </c>
      <c r="H1165" s="3">
        <f t="shared" si="41"/>
        <v>0.86000000000000831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796.4</v>
      </c>
      <c r="D1166" s="2">
        <f>BILANCA!E161</f>
        <v>816.31</v>
      </c>
      <c r="E1166" s="2">
        <v>0</v>
      </c>
      <c r="F1166" s="2">
        <v>0</v>
      </c>
      <c r="G1166" s="3">
        <f t="shared" si="38"/>
        <v>378.92712</v>
      </c>
      <c r="H1166" s="3">
        <f t="shared" si="41"/>
        <v>0.70999999999992269</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36969.760000000002</v>
      </c>
      <c r="E1167" s="2">
        <v>0</v>
      </c>
      <c r="F1167" s="2">
        <v>0</v>
      </c>
      <c r="G1167" s="3">
        <f t="shared" si="38"/>
        <v>11608.504640000001</v>
      </c>
      <c r="H1167" s="3">
        <f t="shared" si="41"/>
        <v>0.23999999999796273</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101315.88</v>
      </c>
      <c r="D1176" s="2">
        <f>BILANCA!E171</f>
        <v>0</v>
      </c>
      <c r="E1176" s="2">
        <v>0</v>
      </c>
      <c r="F1176" s="2">
        <v>0</v>
      </c>
      <c r="G1176" s="3">
        <f t="shared" si="38"/>
        <v>16818.436080000003</v>
      </c>
      <c r="H1176" s="3">
        <f t="shared" si="41"/>
        <v>0.11999999999534339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101315.88</v>
      </c>
      <c r="D1179" s="2">
        <f>BILANCA!E174</f>
        <v>0</v>
      </c>
      <c r="E1179" s="2">
        <v>0</v>
      </c>
      <c r="F1179" s="2">
        <v>0</v>
      </c>
      <c r="G1179" s="3">
        <f t="shared" si="38"/>
        <v>17122.383720000002</v>
      </c>
      <c r="H1179" s="3">
        <f t="shared" si="41"/>
        <v>0.11999999999534339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2282374.81</v>
      </c>
      <c r="D1180" s="2">
        <f>BILANCA!E176</f>
        <v>2335918.75</v>
      </c>
      <c r="E1180" s="2">
        <v>0</v>
      </c>
      <c r="F1180" s="2">
        <v>0</v>
      </c>
      <c r="G1180" s="3">
        <f t="shared" si="38"/>
        <v>1182216.0926999999</v>
      </c>
      <c r="H1180" s="3">
        <f t="shared" si="41"/>
        <v>0.43999999994412065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109327.75000000001</v>
      </c>
      <c r="D1181" s="2">
        <f>BILANCA!E177</f>
        <v>130229.98</v>
      </c>
      <c r="E1181" s="2">
        <v>0</v>
      </c>
      <c r="F1181" s="2">
        <v>0</v>
      </c>
      <c r="G1181" s="3">
        <f t="shared" si="38"/>
        <v>63233.698410000005</v>
      </c>
      <c r="H1181" s="3">
        <f t="shared" si="41"/>
        <v>0.26999999998952262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109327.75000000001</v>
      </c>
      <c r="D1182" s="2">
        <f>BILANCA!E178</f>
        <v>129039.44</v>
      </c>
      <c r="E1182" s="2">
        <v>0</v>
      </c>
      <c r="F1182" s="2">
        <v>0</v>
      </c>
      <c r="G1182" s="3">
        <f t="shared" si="38"/>
        <v>63193.940359999993</v>
      </c>
      <c r="H1182" s="3">
        <f t="shared" si="41"/>
        <v>0.68999999998777639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96785.38</v>
      </c>
      <c r="D1183" s="2">
        <f>BILANCA!E179</f>
        <v>112784.85</v>
      </c>
      <c r="E1183" s="2">
        <v>0</v>
      </c>
      <c r="F1183" s="2">
        <v>0</v>
      </c>
      <c r="G1183" s="3">
        <f t="shared" si="38"/>
        <v>55767.42884</v>
      </c>
      <c r="H1183" s="3">
        <f t="shared" si="41"/>
        <v>0.52999999999883585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8737.24</v>
      </c>
      <c r="D1184" s="2">
        <f>BILANCA!E180</f>
        <v>16248.62</v>
      </c>
      <c r="E1184" s="2">
        <v>0</v>
      </c>
      <c r="F1184" s="2">
        <v>0</v>
      </c>
      <c r="G1184" s="3">
        <f t="shared" si="38"/>
        <v>7174.7995200000005</v>
      </c>
      <c r="H1184" s="3">
        <f t="shared" si="41"/>
        <v>0.61999999999898137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5.97</v>
      </c>
      <c r="E1185" s="2">
        <v>0</v>
      </c>
      <c r="F1185" s="2">
        <v>0</v>
      </c>
      <c r="G1185" s="3">
        <f t="shared" si="38"/>
        <v>2.0894999999999997</v>
      </c>
      <c r="H1185" s="3">
        <f t="shared" si="41"/>
        <v>3.0000000000000249E-2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5.97</v>
      </c>
      <c r="E1188" s="2">
        <v>0</v>
      </c>
      <c r="F1188" s="2">
        <v>0</v>
      </c>
      <c r="G1188" s="3">
        <f t="shared" si="38"/>
        <v>2.1253199999999999</v>
      </c>
      <c r="H1188" s="3">
        <f t="shared" si="41"/>
        <v>3.0000000000000249E-2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3805.13</v>
      </c>
      <c r="D1200" s="2">
        <f>BILANCA!E196</f>
        <v>0</v>
      </c>
      <c r="E1200" s="2">
        <v>0</v>
      </c>
      <c r="F1200" s="2">
        <v>0</v>
      </c>
      <c r="G1200" s="3">
        <f t="shared" si="38"/>
        <v>722.97469999999998</v>
      </c>
      <c r="H1200" s="3">
        <f t="shared" si="41"/>
        <v>0.13000000000010914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1190.54</v>
      </c>
      <c r="E1251" s="2">
        <v>0</v>
      </c>
      <c r="F1251" s="2">
        <v>0</v>
      </c>
      <c r="G1251" s="3">
        <f>B1251/1000*C1251+B1251/500*D1251</f>
        <v>573.84028000000001</v>
      </c>
      <c r="H1251" s="3">
        <f>ABS(C1251-ROUND(C1251,0))+ABS(D1251-ROUND(D1251,0))</f>
        <v>0.46000000000003638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2173047.06</v>
      </c>
      <c r="D1255" s="2">
        <f>BILANCA!E251</f>
        <v>2205688.77</v>
      </c>
      <c r="E1255" s="2">
        <v>0</v>
      </c>
      <c r="F1255" s="2">
        <v>0</v>
      </c>
      <c r="G1255" s="3">
        <f t="shared" si="38"/>
        <v>1613184.0269999998</v>
      </c>
      <c r="H1255" s="3">
        <f t="shared" si="41"/>
        <v>0.2900000000372529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2139168.5099999998</v>
      </c>
      <c r="D1256" s="2">
        <f>BILANCA!E252</f>
        <v>2180443.8199999998</v>
      </c>
      <c r="E1256" s="2">
        <v>0</v>
      </c>
      <c r="F1256" s="2">
        <v>0</v>
      </c>
      <c r="G1256" s="3">
        <f t="shared" si="38"/>
        <v>1599013.8128999998</v>
      </c>
      <c r="H1256" s="3">
        <f t="shared" si="41"/>
        <v>0.67000000039115548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2139168.5099999998</v>
      </c>
      <c r="D1257" s="2">
        <f>BILANCA!E253</f>
        <v>2180443.8199999998</v>
      </c>
      <c r="E1257" s="2">
        <v>0</v>
      </c>
      <c r="F1257" s="2">
        <v>0</v>
      </c>
      <c r="G1257" s="3">
        <f t="shared" si="38"/>
        <v>1605513.8690499999</v>
      </c>
      <c r="H1257" s="3">
        <f t="shared" si="41"/>
        <v>0.67000000039115548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33041.72</v>
      </c>
      <c r="D1259" s="2">
        <f>BILANCA!E255</f>
        <v>-91030.95</v>
      </c>
      <c r="E1259" s="2">
        <v>0</v>
      </c>
      <c r="F1259" s="2">
        <v>0</v>
      </c>
      <c r="G1259" s="3">
        <f t="shared" si="38"/>
        <v>-37106.024819999999</v>
      </c>
      <c r="H1259" s="3">
        <f t="shared" si="41"/>
        <v>0.33000000000174623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33522.69</v>
      </c>
      <c r="D1260" s="2">
        <f>BILANCA!E256</f>
        <v>33041.72</v>
      </c>
      <c r="E1260" s="2">
        <v>0</v>
      </c>
      <c r="F1260" s="2">
        <v>0</v>
      </c>
      <c r="G1260" s="3">
        <f t="shared" si="38"/>
        <v>24901.532500000001</v>
      </c>
      <c r="H1260" s="3">
        <f t="shared" si="41"/>
        <v>0.58999999999650754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33522.69</v>
      </c>
      <c r="D1261" s="2">
        <f>BILANCA!E257</f>
        <v>33041.72</v>
      </c>
      <c r="E1261" s="2">
        <v>0</v>
      </c>
      <c r="F1261" s="2">
        <v>0</v>
      </c>
      <c r="G1261" s="3">
        <f t="shared" si="38"/>
        <v>25001.138630000001</v>
      </c>
      <c r="H1261" s="3">
        <f t="shared" si="41"/>
        <v>0.58999999999650754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480.97</v>
      </c>
      <c r="D1264" s="2">
        <f>BILANCA!E260</f>
        <v>124072.67</v>
      </c>
      <c r="E1264" s="2">
        <v>0</v>
      </c>
      <c r="F1264" s="2">
        <v>0</v>
      </c>
      <c r="G1264" s="3">
        <f t="shared" si="38"/>
        <v>63151.082740000005</v>
      </c>
      <c r="H1264" s="3">
        <f t="shared" si="41"/>
        <v>0.36000000000171894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480.97</v>
      </c>
      <c r="D1266" s="2">
        <f>BILANCA!E262</f>
        <v>124072.67</v>
      </c>
      <c r="E1266" s="2">
        <v>0</v>
      </c>
      <c r="F1266" s="2">
        <v>0</v>
      </c>
      <c r="G1266" s="3">
        <f t="shared" si="38"/>
        <v>63648.335360000005</v>
      </c>
      <c r="H1266" s="3">
        <f t="shared" si="41"/>
        <v>0.36000000000171894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836.83</v>
      </c>
      <c r="D1278" s="2">
        <f>BILANCA!E274</f>
        <v>116275.90000000001</v>
      </c>
      <c r="E1278" s="2">
        <v>0</v>
      </c>
      <c r="F1278" s="2">
        <v>0</v>
      </c>
      <c r="G1278" s="3">
        <f t="shared" si="38"/>
        <v>62548.15284000001</v>
      </c>
      <c r="H1278" s="3">
        <f t="shared" si="41"/>
        <v>0.26999999999122792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115097.3</v>
      </c>
      <c r="E1281" s="2">
        <v>0</v>
      </c>
      <c r="F1281" s="2">
        <v>0</v>
      </c>
      <c r="G1281" s="3">
        <f t="shared" si="48"/>
        <v>62382.736600000004</v>
      </c>
      <c r="H1281" s="3">
        <f t="shared" si="49"/>
        <v>0.30000000000291038</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115097.3</v>
      </c>
      <c r="E1287" s="2">
        <v>0</v>
      </c>
      <c r="F1287" s="2">
        <v>0</v>
      </c>
      <c r="G1287" s="3">
        <f t="shared" si="48"/>
        <v>63763.904200000004</v>
      </c>
      <c r="H1287" s="3">
        <f t="shared" si="49"/>
        <v>0.30000000000291038</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25.8</v>
      </c>
      <c r="E1290" s="2">
        <v>0</v>
      </c>
      <c r="F1290" s="2">
        <v>0</v>
      </c>
      <c r="G1290" s="3">
        <f t="shared" si="48"/>
        <v>14.448000000000002</v>
      </c>
      <c r="H1290" s="3">
        <f t="shared" si="49"/>
        <v>0.19999999999999929</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336.49</v>
      </c>
      <c r="E1291" s="2">
        <v>0</v>
      </c>
      <c r="F1291" s="2">
        <v>0</v>
      </c>
      <c r="G1291" s="3">
        <f t="shared" si="48"/>
        <v>189.10738000000003</v>
      </c>
      <c r="H1291" s="3">
        <f t="shared" si="49"/>
        <v>0.49000000000000909</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836.83</v>
      </c>
      <c r="D1292" s="2">
        <f>BILANCA!E288</f>
        <v>816.31</v>
      </c>
      <c r="E1292" s="2">
        <v>0</v>
      </c>
      <c r="F1292" s="2">
        <v>0</v>
      </c>
      <c r="G1292" s="3">
        <f t="shared" si="48"/>
        <v>696.3848999999999</v>
      </c>
      <c r="H1292" s="3">
        <f t="shared" si="49"/>
        <v>0.4799999999999045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66361.399999999994</v>
      </c>
      <c r="D1301" s="2">
        <f>BILANCA!E297</f>
        <v>66361.399999999994</v>
      </c>
      <c r="E1301" s="2">
        <v>0</v>
      </c>
      <c r="F1301" s="2">
        <v>0</v>
      </c>
      <c r="G1301" s="3">
        <f t="shared" si="38"/>
        <v>57933.502199999995</v>
      </c>
      <c r="H1301" s="3">
        <f t="shared" si="41"/>
        <v>0.79999999998835847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66361.399999999994</v>
      </c>
      <c r="D1302" s="2">
        <f>BILANCA!E298</f>
        <v>66361.399999999994</v>
      </c>
      <c r="E1302" s="2">
        <v>0</v>
      </c>
      <c r="F1302" s="2">
        <v>0</v>
      </c>
      <c r="G1302" s="3">
        <f t="shared" si="38"/>
        <v>58132.586399999986</v>
      </c>
      <c r="H1302" s="3">
        <f t="shared" si="41"/>
        <v>0.79999999998835847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836.83</v>
      </c>
      <c r="D1305" s="2">
        <f>BILANCA!E302</f>
        <v>38148.36</v>
      </c>
      <c r="E1305" s="2">
        <v>0</v>
      </c>
      <c r="F1305" s="2">
        <v>0</v>
      </c>
      <c r="G1305" s="3">
        <f t="shared" si="38"/>
        <v>22754.397250000002</v>
      </c>
      <c r="H1305" s="3">
        <f t="shared" si="41"/>
        <v>0.53000000000054115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115097.3</v>
      </c>
      <c r="E1306" s="2">
        <v>0</v>
      </c>
      <c r="F1306" s="2">
        <v>0</v>
      </c>
      <c r="G1306" s="3">
        <f t="shared" si="38"/>
        <v>68137.601599999995</v>
      </c>
      <c r="H1306" s="3">
        <f t="shared" si="41"/>
        <v>0.30000000000291038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3805.13</v>
      </c>
      <c r="D1311" s="2">
        <f>BILANCA!E308</f>
        <v>2229.27</v>
      </c>
      <c r="E1311" s="2">
        <v>0</v>
      </c>
      <c r="F1311" s="2">
        <v>0</v>
      </c>
      <c r="G1311" s="3">
        <f t="shared" si="52"/>
        <v>2487.3646699999999</v>
      </c>
      <c r="H1311" s="3">
        <f t="shared" si="41"/>
        <v>0.40000000000009095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36969.760000000002</v>
      </c>
      <c r="E1338" s="2">
        <v>0</v>
      </c>
      <c r="F1338" s="2">
        <v>0</v>
      </c>
      <c r="G1338" s="3">
        <f t="shared" si="52"/>
        <v>24252.162560000001</v>
      </c>
      <c r="H1338" s="3">
        <f t="shared" si="41"/>
        <v>0.23999999999796273</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3972.66</v>
      </c>
      <c r="D1339" s="2">
        <f>BILANCA!E336</f>
        <v>3716.57</v>
      </c>
      <c r="E1339" s="2">
        <v>0</v>
      </c>
      <c r="F1339" s="2">
        <v>0</v>
      </c>
      <c r="G1339" s="3">
        <f t="shared" si="52"/>
        <v>3752.5082000000002</v>
      </c>
      <c r="H1339" s="3">
        <f t="shared" si="41"/>
        <v>0.76999999999998181</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105355.09</v>
      </c>
      <c r="D1340" s="2">
        <f>BILANCA!E337</f>
        <v>125322.87</v>
      </c>
      <c r="E1340" s="2">
        <v>0</v>
      </c>
      <c r="F1340" s="2">
        <v>0</v>
      </c>
      <c r="G1340" s="3">
        <f t="shared" si="52"/>
        <v>117480.2739</v>
      </c>
      <c r="H1340" s="3">
        <f t="shared" si="41"/>
        <v>0.22000000000116415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1190.54</v>
      </c>
      <c r="E1382" s="2">
        <v>0</v>
      </c>
      <c r="F1382" s="2">
        <v>0</v>
      </c>
      <c r="G1382" s="3">
        <f t="shared" si="59"/>
        <v>885.76175999999998</v>
      </c>
      <c r="H1382" s="3">
        <f t="shared" si="60"/>
        <v>0.46000000000003638</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66361.399999999994</v>
      </c>
      <c r="D1400" s="14">
        <f>BILANCA!E397</f>
        <v>66361.399999999994</v>
      </c>
      <c r="E1400" s="14">
        <v>0</v>
      </c>
      <c r="F1400" s="14">
        <v>0</v>
      </c>
      <c r="G1400" s="15">
        <f t="shared" si="52"/>
        <v>77642.838000000003</v>
      </c>
      <c r="H1400" s="15">
        <f t="shared" si="41"/>
        <v>0.79999999998835847</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1374937.47</v>
      </c>
      <c r="D1510" s="2">
        <f>'RAS-funkcijski'!E114</f>
        <v>1708415.27</v>
      </c>
      <c r="E1510" s="2">
        <v>0</v>
      </c>
      <c r="F1510" s="2">
        <v>0</v>
      </c>
      <c r="G1510" s="3">
        <f t="shared" si="52"/>
        <v>527094.48109999998</v>
      </c>
      <c r="H1510" s="3">
        <f t="shared" si="63"/>
        <v>0.73999999999068677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1303720.05</v>
      </c>
      <c r="D1511" s="2">
        <f>'RAS-funkcijski'!E115</f>
        <v>1588819.68</v>
      </c>
      <c r="E1511" s="2">
        <v>0</v>
      </c>
      <c r="F1511" s="2">
        <v>0</v>
      </c>
      <c r="G1511" s="3">
        <f t="shared" si="52"/>
        <v>497430.89451000001</v>
      </c>
      <c r="H1511" s="3">
        <f t="shared" si="63"/>
        <v>0.37000000011175871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1303720.05</v>
      </c>
      <c r="D1513" s="2">
        <f>'RAS-funkcijski'!E117</f>
        <v>1588819.68</v>
      </c>
      <c r="E1513" s="2">
        <v>0</v>
      </c>
      <c r="F1513" s="2">
        <v>0</v>
      </c>
      <c r="G1513" s="3">
        <f t="shared" si="52"/>
        <v>506393.61332999996</v>
      </c>
      <c r="H1513" s="3">
        <f t="shared" si="63"/>
        <v>0.37000000011175871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71217.42</v>
      </c>
      <c r="D1522" s="2">
        <f>'RAS-funkcijski'!E126</f>
        <v>119595.59</v>
      </c>
      <c r="E1522" s="2">
        <v>0</v>
      </c>
      <c r="F1522" s="2">
        <v>0</v>
      </c>
      <c r="G1522" s="3">
        <f t="shared" si="52"/>
        <v>37869.849199999997</v>
      </c>
      <c r="H1522" s="3">
        <f t="shared" si="63"/>
        <v>0.83000000000174623</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1374937.47</v>
      </c>
      <c r="D1537" s="14">
        <f>'RAS-funkcijski'!E141</f>
        <v>1708415.27</v>
      </c>
      <c r="E1537" s="14">
        <v>0</v>
      </c>
      <c r="F1537" s="14">
        <v>0</v>
      </c>
      <c r="G1537" s="15">
        <f t="shared" si="52"/>
        <v>656472.21737000009</v>
      </c>
      <c r="H1537" s="15">
        <f t="shared" si="63"/>
        <v>0.73999999999068677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89.44</v>
      </c>
      <c r="D1538" s="7">
        <f>'P-VRIO'!E5</f>
        <v>89.44</v>
      </c>
      <c r="E1538" s="7">
        <v>0</v>
      </c>
      <c r="F1538" s="7">
        <v>0</v>
      </c>
      <c r="G1538" s="8">
        <f t="shared" si="52"/>
        <v>0.26832</v>
      </c>
      <c r="H1538" s="8">
        <f t="shared" si="63"/>
        <v>0.87999999999999545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89.44</v>
      </c>
      <c r="D1539" s="2">
        <f>'P-VRIO'!E6</f>
        <v>89.44</v>
      </c>
      <c r="E1539" s="2">
        <v>0</v>
      </c>
      <c r="F1539" s="2">
        <v>0</v>
      </c>
      <c r="G1539" s="3">
        <f t="shared" si="52"/>
        <v>0.53664000000000001</v>
      </c>
      <c r="H1539" s="3">
        <f t="shared" si="63"/>
        <v>0.87999999999999545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89.44</v>
      </c>
      <c r="D1540" s="2">
        <f>'P-VRIO'!E7</f>
        <v>89.44</v>
      </c>
      <c r="E1540" s="2">
        <v>0</v>
      </c>
      <c r="F1540" s="2">
        <v>0</v>
      </c>
      <c r="G1540" s="3">
        <f t="shared" si="52"/>
        <v>0.80496000000000001</v>
      </c>
      <c r="H1540" s="3">
        <f t="shared" si="63"/>
        <v>0.87999999999999545</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89.44</v>
      </c>
      <c r="D1541" s="2">
        <f>'P-VRIO'!E8</f>
        <v>89.44</v>
      </c>
      <c r="E1541" s="2">
        <v>0</v>
      </c>
      <c r="F1541" s="2">
        <v>0</v>
      </c>
      <c r="G1541" s="3">
        <f t="shared" si="52"/>
        <v>1.07328</v>
      </c>
      <c r="H1541" s="3">
        <f t="shared" si="63"/>
        <v>0.87999999999999545</v>
      </c>
      <c r="I1541" s="11">
        <f t="shared" ref="I1541:I1546" si="64">G1541*H1541</f>
        <v>0.94448639999999517</v>
      </c>
      <c r="J1541" s="3">
        <f>IF(AND(Skriveni!C1541&lt;&gt;0,Skriveni!D1541&lt;&gt;0),1,0)</f>
        <v>1</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109327.75</v>
      </c>
      <c r="D1582" s="7"/>
      <c r="E1582" s="7">
        <v>0</v>
      </c>
      <c r="F1582" s="7">
        <v>0</v>
      </c>
      <c r="G1582" s="8">
        <f t="shared" ref="G1582:G1686" si="70">B1582/1000*C1582</f>
        <v>109.32775000000001</v>
      </c>
      <c r="H1582" s="8">
        <f t="shared" ref="H1582:H1686" si="71">ABS(C1582-ROUND(C1582,0))</f>
        <v>0.25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1616816.6299999997</v>
      </c>
      <c r="D1583" s="2">
        <v>0</v>
      </c>
      <c r="E1583" s="2">
        <v>0</v>
      </c>
      <c r="F1583" s="2">
        <v>0</v>
      </c>
      <c r="G1583" s="3">
        <f t="shared" si="70"/>
        <v>3233.6332599999992</v>
      </c>
      <c r="H1583" s="3">
        <f t="shared" si="71"/>
        <v>0.37000000034458935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1512110.5699999998</v>
      </c>
      <c r="D1585" s="2">
        <v>0</v>
      </c>
      <c r="E1585" s="2">
        <v>0</v>
      </c>
      <c r="F1585" s="2">
        <v>0</v>
      </c>
      <c r="G1585" s="3">
        <f t="shared" si="70"/>
        <v>6048.4422799999993</v>
      </c>
      <c r="H1585" s="3">
        <f t="shared" si="71"/>
        <v>0.43000000016763806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1284305.8899999999</v>
      </c>
      <c r="D1586" s="2">
        <v>0</v>
      </c>
      <c r="E1586" s="2">
        <v>0</v>
      </c>
      <c r="F1586" s="2">
        <v>0</v>
      </c>
      <c r="G1586" s="3">
        <f t="shared" si="70"/>
        <v>6421.52945</v>
      </c>
      <c r="H1586" s="3">
        <f t="shared" si="71"/>
        <v>0.11000000010244548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214575.15</v>
      </c>
      <c r="D1587" s="2">
        <v>0</v>
      </c>
      <c r="E1587" s="2">
        <v>0</v>
      </c>
      <c r="F1587" s="2">
        <v>0</v>
      </c>
      <c r="G1587" s="3">
        <f t="shared" si="70"/>
        <v>1287.4509</v>
      </c>
      <c r="H1587" s="3">
        <f t="shared" si="71"/>
        <v>0.14999999999417923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174.29</v>
      </c>
      <c r="D1588" s="2">
        <v>0</v>
      </c>
      <c r="E1588" s="2">
        <v>0</v>
      </c>
      <c r="F1588" s="2">
        <v>0</v>
      </c>
      <c r="G1588" s="3">
        <f t="shared" si="70"/>
        <v>1.2200299999999999</v>
      </c>
      <c r="H1588" s="3">
        <f t="shared" si="71"/>
        <v>0.28999999999999204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12539.29</v>
      </c>
      <c r="D1591" s="2">
        <v>0</v>
      </c>
      <c r="E1591" s="2">
        <v>0</v>
      </c>
      <c r="F1591" s="2">
        <v>0</v>
      </c>
      <c r="G1591" s="3">
        <f t="shared" si="70"/>
        <v>125.39290000000001</v>
      </c>
      <c r="H1591" s="3">
        <f t="shared" si="71"/>
        <v>0.29000000000087311</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515.95000000000005</v>
      </c>
      <c r="D1592" s="2">
        <v>0</v>
      </c>
      <c r="E1592" s="2">
        <v>0</v>
      </c>
      <c r="F1592" s="2">
        <v>0</v>
      </c>
      <c r="G1592" s="3">
        <f t="shared" si="70"/>
        <v>5.6754500000000005</v>
      </c>
      <c r="H1592" s="3">
        <f t="shared" si="71"/>
        <v>4.9999999999954525E-2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97742.92</v>
      </c>
      <c r="D1594" s="2">
        <v>0</v>
      </c>
      <c r="E1594" s="2">
        <v>0</v>
      </c>
      <c r="F1594" s="2">
        <v>0</v>
      </c>
      <c r="G1594" s="3">
        <f t="shared" si="70"/>
        <v>1270.65796</v>
      </c>
      <c r="H1594" s="3">
        <f t="shared" si="71"/>
        <v>8.000000000174623E-2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6963.14</v>
      </c>
      <c r="D1601" s="2">
        <v>0</v>
      </c>
      <c r="E1601" s="2">
        <v>0</v>
      </c>
      <c r="F1601" s="2">
        <v>0</v>
      </c>
      <c r="G1601" s="3">
        <f>B1601/1000*C1601</f>
        <v>139.2628</v>
      </c>
      <c r="H1601" s="3">
        <f>ABS(C1601-ROUND(C1601,0))</f>
        <v>0.14000000000032742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1595914.4</v>
      </c>
      <c r="D1602" s="2">
        <v>0</v>
      </c>
      <c r="E1602" s="2">
        <v>0</v>
      </c>
      <c r="F1602" s="2">
        <v>0</v>
      </c>
      <c r="G1602" s="3">
        <f t="shared" si="70"/>
        <v>33514.202400000002</v>
      </c>
      <c r="H1602" s="3">
        <f t="shared" si="71"/>
        <v>0.39999999990686774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1492398.88</v>
      </c>
      <c r="D1604" s="2">
        <v>0</v>
      </c>
      <c r="E1604" s="2">
        <v>0</v>
      </c>
      <c r="F1604" s="2">
        <v>0</v>
      </c>
      <c r="G1604" s="3">
        <f t="shared" si="70"/>
        <v>34325.17424</v>
      </c>
      <c r="H1604" s="3">
        <f t="shared" si="71"/>
        <v>0.12000000011175871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1268306.42</v>
      </c>
      <c r="D1605" s="2">
        <v>0</v>
      </c>
      <c r="E1605" s="2">
        <v>0</v>
      </c>
      <c r="F1605" s="2">
        <v>0</v>
      </c>
      <c r="G1605" s="3">
        <f t="shared" si="70"/>
        <v>30439.354079999997</v>
      </c>
      <c r="H1605" s="3">
        <f t="shared" si="71"/>
        <v>0.41999999992549419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207063.77</v>
      </c>
      <c r="D1606" s="2">
        <v>0</v>
      </c>
      <c r="E1606" s="2">
        <v>0</v>
      </c>
      <c r="F1606" s="2">
        <v>0</v>
      </c>
      <c r="G1606" s="3">
        <f t="shared" si="70"/>
        <v>5176.5942500000001</v>
      </c>
      <c r="H1606" s="3">
        <f t="shared" si="71"/>
        <v>0.23000000001047738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168.32</v>
      </c>
      <c r="D1607" s="2">
        <v>0</v>
      </c>
      <c r="E1607" s="2">
        <v>0</v>
      </c>
      <c r="F1607" s="2">
        <v>0</v>
      </c>
      <c r="G1607" s="3">
        <f t="shared" si="70"/>
        <v>4.3763199999999998</v>
      </c>
      <c r="H1607" s="3">
        <f t="shared" si="71"/>
        <v>0.31999999999999318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12539.29</v>
      </c>
      <c r="D1610" s="2">
        <v>0</v>
      </c>
      <c r="E1610" s="2">
        <v>0</v>
      </c>
      <c r="F1610" s="2">
        <v>0</v>
      </c>
      <c r="G1610" s="3">
        <f t="shared" si="70"/>
        <v>363.63941000000005</v>
      </c>
      <c r="H1610" s="3">
        <f t="shared" si="71"/>
        <v>0.29000000000087311</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515.95000000000005</v>
      </c>
      <c r="D1611" s="2">
        <v>0</v>
      </c>
      <c r="E1611" s="2">
        <v>0</v>
      </c>
      <c r="F1611" s="2">
        <v>0</v>
      </c>
      <c r="G1611" s="3">
        <f t="shared" si="70"/>
        <v>15.4785</v>
      </c>
      <c r="H1611" s="3">
        <f t="shared" si="71"/>
        <v>4.9999999999954525E-2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3805.13</v>
      </c>
      <c r="D1612" s="2">
        <v>0</v>
      </c>
      <c r="E1612" s="2">
        <v>0</v>
      </c>
      <c r="F1612" s="2">
        <v>0</v>
      </c>
      <c r="G1612" s="3">
        <f t="shared" si="70"/>
        <v>117.95903</v>
      </c>
      <c r="H1612" s="3">
        <f t="shared" si="71"/>
        <v>0.13000000000010914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97742.92</v>
      </c>
      <c r="D1613" s="2">
        <v>0</v>
      </c>
      <c r="E1613" s="2">
        <v>0</v>
      </c>
      <c r="F1613" s="2">
        <v>0</v>
      </c>
      <c r="G1613" s="3">
        <f t="shared" si="70"/>
        <v>3127.7734399999999</v>
      </c>
      <c r="H1613" s="3">
        <f t="shared" si="71"/>
        <v>8.000000000174623E-2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5772.6</v>
      </c>
      <c r="D1620" s="2">
        <v>0</v>
      </c>
      <c r="E1620" s="2">
        <v>0</v>
      </c>
      <c r="F1620" s="2">
        <v>0</v>
      </c>
      <c r="G1620" s="3">
        <f>B1620/1000*C1620</f>
        <v>225.13140000000001</v>
      </c>
      <c r="H1620" s="3">
        <f>ABS(C1620-ROUND(C1620,0))</f>
        <v>0.3999999999996362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130229.97999999975</v>
      </c>
      <c r="D1621" s="2">
        <v>0</v>
      </c>
      <c r="E1621" s="2">
        <v>0</v>
      </c>
      <c r="F1621" s="2">
        <v>0</v>
      </c>
      <c r="G1621" s="3">
        <f t="shared" si="70"/>
        <v>5209.19919999999</v>
      </c>
      <c r="H1621" s="3">
        <f t="shared" si="71"/>
        <v>2.0000000251457095E-2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3716.57</v>
      </c>
      <c r="D1622" s="2">
        <v>0</v>
      </c>
      <c r="E1622" s="2">
        <v>0</v>
      </c>
      <c r="F1622" s="2">
        <v>0</v>
      </c>
      <c r="G1622" s="3">
        <f t="shared" si="70"/>
        <v>152.37937000000002</v>
      </c>
      <c r="H1622" s="3">
        <f t="shared" si="71"/>
        <v>0.42999999999983629</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3716.57</v>
      </c>
      <c r="D1628" s="2">
        <v>0</v>
      </c>
      <c r="E1628" s="2">
        <v>0</v>
      </c>
      <c r="F1628" s="2">
        <v>0</v>
      </c>
      <c r="G1628" s="3">
        <f t="shared" si="70"/>
        <v>174.67879000000002</v>
      </c>
      <c r="H1628" s="3">
        <f t="shared" si="71"/>
        <v>0.42999999999983629</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252.25</v>
      </c>
      <c r="D1634" s="2">
        <v>0</v>
      </c>
      <c r="E1634" s="2">
        <v>0</v>
      </c>
      <c r="F1634" s="2">
        <v>0</v>
      </c>
      <c r="G1634" s="3">
        <f t="shared" si="70"/>
        <v>13.369249999999999</v>
      </c>
      <c r="H1634" s="3">
        <f t="shared" si="71"/>
        <v>0.25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252.25</v>
      </c>
      <c r="D1635" s="2">
        <v>0</v>
      </c>
      <c r="E1635" s="2">
        <v>0</v>
      </c>
      <c r="F1635" s="2">
        <v>0</v>
      </c>
      <c r="G1635" s="3">
        <f t="shared" si="70"/>
        <v>13.621499999999999</v>
      </c>
      <c r="H1635" s="3">
        <f t="shared" si="71"/>
        <v>0.25</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2.57</v>
      </c>
      <c r="D1639" s="2">
        <v>0</v>
      </c>
      <c r="E1639" s="2">
        <v>0</v>
      </c>
      <c r="F1639" s="2">
        <v>0</v>
      </c>
      <c r="G1639" s="3">
        <f t="shared" si="70"/>
        <v>0.14906</v>
      </c>
      <c r="H1639" s="3">
        <f t="shared" si="71"/>
        <v>0.43000000000000016</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2.57</v>
      </c>
      <c r="D1640" s="2">
        <v>0</v>
      </c>
      <c r="E1640" s="2">
        <v>0</v>
      </c>
      <c r="F1640" s="2">
        <v>0</v>
      </c>
      <c r="G1640" s="3">
        <f t="shared" si="70"/>
        <v>0.15162999999999999</v>
      </c>
      <c r="H1640" s="3">
        <f t="shared" si="71"/>
        <v>0.43000000000000016</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3461.75</v>
      </c>
      <c r="D1664" s="2">
        <v>0</v>
      </c>
      <c r="E1664" s="2">
        <v>0</v>
      </c>
      <c r="F1664" s="2">
        <v>0</v>
      </c>
      <c r="G1664" s="3">
        <f t="shared" si="70"/>
        <v>287.32525000000004</v>
      </c>
      <c r="H1664" s="3">
        <f t="shared" si="71"/>
        <v>0.25</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3461.75</v>
      </c>
      <c r="D1665" s="2">
        <v>0</v>
      </c>
      <c r="E1665" s="2">
        <v>0</v>
      </c>
      <c r="F1665" s="2">
        <v>0</v>
      </c>
      <c r="G1665" s="3">
        <f t="shared" si="70"/>
        <v>290.78700000000003</v>
      </c>
      <c r="H1665" s="3">
        <f t="shared" si="71"/>
        <v>0.25</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126513.41</v>
      </c>
      <c r="D1681" s="2">
        <v>0</v>
      </c>
      <c r="E1681" s="2">
        <v>0</v>
      </c>
      <c r="F1681" s="2">
        <v>0</v>
      </c>
      <c r="G1681" s="3">
        <f t="shared" si="70"/>
        <v>12651.341</v>
      </c>
      <c r="H1681" s="3">
        <f t="shared" si="71"/>
        <v>0.41000000000349246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126513.41</v>
      </c>
      <c r="D1683" s="2">
        <v>0</v>
      </c>
      <c r="E1683" s="2">
        <v>0</v>
      </c>
      <c r="F1683" s="2">
        <v>0</v>
      </c>
      <c r="G1683" s="3">
        <f t="shared" si="70"/>
        <v>12904.367819999999</v>
      </c>
      <c r="H1683" s="3">
        <f t="shared" si="71"/>
        <v>0.41000000000349246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6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8336</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1366434.28</v>
      </c>
      <c r="I17" s="275">
        <f>'PR-RAS'!E6</f>
        <v>1584342.6</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1361914.7000000002</v>
      </c>
      <c r="I18" s="275">
        <f>'PR-RAS'!E152</f>
        <v>1609160.7100000002</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33041.719999999827</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91030.950000000157</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2139092.6900000004</v>
      </c>
      <c r="I22" s="275">
        <f>BILANCA!E7</f>
        <v>2180367.9999999995</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143282.12</v>
      </c>
      <c r="I23" s="275">
        <f>BILANCA!E69</f>
        <v>155550.75</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109327.75000000001</v>
      </c>
      <c r="I24" s="275">
        <f>BILANCA!E177</f>
        <v>130229.98</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2173047.06</v>
      </c>
      <c r="I25" s="275">
        <f>BILANCA!E251</f>
        <v>2205688.77</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1374937.47</v>
      </c>
      <c r="I30" s="275">
        <f>'RAS-funkcijski'!E114</f>
        <v>1708415.27</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1374937.47</v>
      </c>
      <c r="I31" s="275">
        <f>'RAS-funkcijski'!E141</f>
        <v>1708415.27</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89.44</v>
      </c>
      <c r="I33" s="275">
        <f>'P-VRIO'!E5</f>
        <v>89.44</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109327.75</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130229.97999999975</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3716.57</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126513.41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67" zoomScaleNormal="100" workbookViewId="0">
      <selection activeCell="E684" sqref="E68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1366434.28</v>
      </c>
      <c r="E6" s="60">
        <f>E7+E43+E49+E82+E106+E125+E134+E140</f>
        <v>1584342.6</v>
      </c>
      <c r="F6" s="45">
        <f t="shared" ref="F6:F132" si="0">IF(D6&lt;&gt;0,IF(E6/D6&gt;=100,"&gt;&gt;100",E6/D6*100),"-")</f>
        <v>115.94722286973069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1248270.48</v>
      </c>
      <c r="E49" s="60">
        <f>E50+E53+E58+E61+E64+E68+E71+E74+E77</f>
        <v>1375362.76</v>
      </c>
      <c r="F49" s="45">
        <f t="shared" si="0"/>
        <v>110.18146964430338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1248270.48</v>
      </c>
      <c r="E68" s="60">
        <f t="shared" si="11"/>
        <v>1375362.76</v>
      </c>
      <c r="F68" s="45">
        <f t="shared" si="0"/>
        <v>110.18146964430338</v>
      </c>
    </row>
    <row r="69" spans="1:6" ht="12.75" customHeight="1" x14ac:dyDescent="0.2">
      <c r="A69" s="63" t="s">
        <v>141</v>
      </c>
      <c r="B69" s="64" t="s">
        <v>142</v>
      </c>
      <c r="C69" s="247" t="s">
        <v>141</v>
      </c>
      <c r="D69" s="194">
        <v>1243729.03</v>
      </c>
      <c r="E69" s="194">
        <v>1367064.82</v>
      </c>
      <c r="F69" s="45">
        <f t="shared" si="0"/>
        <v>109.91661262421447</v>
      </c>
    </row>
    <row r="70" spans="1:6" ht="24" x14ac:dyDescent="0.2">
      <c r="A70" s="63" t="s">
        <v>143</v>
      </c>
      <c r="B70" s="64" t="s">
        <v>144</v>
      </c>
      <c r="C70" s="247" t="s">
        <v>143</v>
      </c>
      <c r="D70" s="194">
        <v>4541.45</v>
      </c>
      <c r="E70" s="194">
        <v>8297.94</v>
      </c>
      <c r="F70" s="45">
        <f t="shared" si="0"/>
        <v>182.71565248984356</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15.76</v>
      </c>
      <c r="E82" s="60">
        <f t="shared" si="15"/>
        <v>4.96</v>
      </c>
      <c r="F82" s="45">
        <f t="shared" si="0"/>
        <v>31.472081218274113</v>
      </c>
    </row>
    <row r="83" spans="1:6" ht="12.75" customHeight="1" x14ac:dyDescent="0.2">
      <c r="A83" s="63">
        <v>641</v>
      </c>
      <c r="B83" s="64" t="s">
        <v>169</v>
      </c>
      <c r="C83" s="247" t="s">
        <v>170</v>
      </c>
      <c r="D83" s="60">
        <f t="shared" ref="D83:E83" si="16">SUM(D84:D90)</f>
        <v>15.76</v>
      </c>
      <c r="E83" s="60">
        <f t="shared" si="16"/>
        <v>4.96</v>
      </c>
      <c r="F83" s="45">
        <f t="shared" si="0"/>
        <v>31.472081218274113</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15.76</v>
      </c>
      <c r="E85" s="194">
        <v>4.96</v>
      </c>
      <c r="F85" s="45">
        <f t="shared" si="0"/>
        <v>31.472081218274113</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3157.41</v>
      </c>
      <c r="E106" s="60">
        <f>E107+E112+E120+E124</f>
        <v>2929.99</v>
      </c>
      <c r="F106" s="45">
        <f t="shared" si="0"/>
        <v>92.797261046237253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3157.41</v>
      </c>
      <c r="E112" s="60">
        <f t="shared" si="20"/>
        <v>2929.99</v>
      </c>
      <c r="F112" s="45">
        <f t="shared" si="0"/>
        <v>92.797261046237253</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3157.41</v>
      </c>
      <c r="E117" s="194">
        <v>2929.99</v>
      </c>
      <c r="F117" s="45">
        <f t="shared" si="0"/>
        <v>92.797261046237253</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1084.78</v>
      </c>
      <c r="E125" s="60">
        <f t="shared" si="22"/>
        <v>3064.62</v>
      </c>
      <c r="F125" s="45">
        <f t="shared" si="0"/>
        <v>282.5107395047844</v>
      </c>
    </row>
    <row r="126" spans="1:6" ht="12.75" customHeight="1" x14ac:dyDescent="0.2">
      <c r="A126" s="63">
        <v>661</v>
      </c>
      <c r="B126" s="65" t="s">
        <v>255</v>
      </c>
      <c r="C126" s="247" t="s">
        <v>256</v>
      </c>
      <c r="D126" s="60">
        <f t="shared" ref="D126:E126" si="23">SUM(D127:D128)</f>
        <v>748.39</v>
      </c>
      <c r="E126" s="60">
        <f t="shared" si="23"/>
        <v>1552.98</v>
      </c>
      <c r="F126" s="45">
        <f t="shared" si="0"/>
        <v>207.50945362711954</v>
      </c>
    </row>
    <row r="127" spans="1:6" ht="12.75" customHeight="1" x14ac:dyDescent="0.2">
      <c r="A127" s="63">
        <v>6614</v>
      </c>
      <c r="B127" s="65" t="s">
        <v>257</v>
      </c>
      <c r="C127" s="247" t="s">
        <v>258</v>
      </c>
      <c r="D127" s="194">
        <v>171</v>
      </c>
      <c r="E127" s="194"/>
      <c r="F127" s="45">
        <f t="shared" si="0"/>
        <v>0</v>
      </c>
    </row>
    <row r="128" spans="1:6" ht="12.75" customHeight="1" x14ac:dyDescent="0.2">
      <c r="A128" s="63">
        <v>6615</v>
      </c>
      <c r="B128" s="65" t="s">
        <v>259</v>
      </c>
      <c r="C128" s="247" t="s">
        <v>260</v>
      </c>
      <c r="D128" s="194">
        <v>577.39</v>
      </c>
      <c r="E128" s="194">
        <v>1552.98</v>
      </c>
      <c r="F128" s="45">
        <f t="shared" si="0"/>
        <v>268.9655172413793</v>
      </c>
    </row>
    <row r="129" spans="1:6" ht="36" x14ac:dyDescent="0.2">
      <c r="A129" s="63">
        <v>663</v>
      </c>
      <c r="B129" s="182" t="s">
        <v>261</v>
      </c>
      <c r="C129" s="247" t="s">
        <v>262</v>
      </c>
      <c r="D129" s="60">
        <f t="shared" ref="D129:E129" si="24">SUM(D130:D133)</f>
        <v>336.39</v>
      </c>
      <c r="E129" s="60">
        <f t="shared" si="24"/>
        <v>1511.64</v>
      </c>
      <c r="F129" s="45">
        <f t="shared" si="0"/>
        <v>449.37126549540716</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336.39</v>
      </c>
      <c r="E131" s="194">
        <v>1511.64</v>
      </c>
      <c r="F131" s="45">
        <f t="shared" si="0"/>
        <v>449.37126549540716</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109175.85</v>
      </c>
      <c r="E134" s="60">
        <f t="shared" si="25"/>
        <v>202980.27000000002</v>
      </c>
      <c r="F134" s="45">
        <f t="shared" ref="F134:F229" si="26">IF(D134&lt;&gt;0,IF(E134/D134&gt;=100,"&gt;&gt;100",E134/D134*100),"-")</f>
        <v>185.92048516224057</v>
      </c>
    </row>
    <row r="135" spans="1:6" ht="24" x14ac:dyDescent="0.2">
      <c r="A135" s="63">
        <v>671</v>
      </c>
      <c r="B135" s="182" t="s">
        <v>273</v>
      </c>
      <c r="C135" s="247" t="s">
        <v>274</v>
      </c>
      <c r="D135" s="60">
        <f t="shared" ref="D135:E135" si="27">SUM(D136:D138)</f>
        <v>109175.85</v>
      </c>
      <c r="E135" s="60">
        <f t="shared" si="27"/>
        <v>202980.27000000002</v>
      </c>
      <c r="F135" s="45">
        <f t="shared" si="26"/>
        <v>185.92048516224057</v>
      </c>
    </row>
    <row r="136" spans="1:6" ht="12.75" customHeight="1" x14ac:dyDescent="0.2">
      <c r="A136" s="63">
        <v>6711</v>
      </c>
      <c r="B136" s="65" t="s">
        <v>275</v>
      </c>
      <c r="C136" s="247" t="s">
        <v>276</v>
      </c>
      <c r="D136" s="194">
        <v>102421.07</v>
      </c>
      <c r="E136" s="194">
        <v>113985.56</v>
      </c>
      <c r="F136" s="45">
        <f t="shared" si="26"/>
        <v>111.2911239845473</v>
      </c>
    </row>
    <row r="137" spans="1:6" ht="24" x14ac:dyDescent="0.2">
      <c r="A137" s="63">
        <v>6712</v>
      </c>
      <c r="B137" s="182" t="s">
        <v>277</v>
      </c>
      <c r="C137" s="247" t="s">
        <v>278</v>
      </c>
      <c r="D137" s="194">
        <v>6754.78</v>
      </c>
      <c r="E137" s="194">
        <v>88994.71</v>
      </c>
      <c r="F137" s="45">
        <f t="shared" si="26"/>
        <v>1317.5071578941136</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4730</v>
      </c>
      <c r="E140" s="60">
        <f t="shared" si="28"/>
        <v>0</v>
      </c>
      <c r="F140" s="45">
        <f t="shared" si="26"/>
        <v>0</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4730</v>
      </c>
      <c r="E151" s="194"/>
      <c r="F151" s="45">
        <f t="shared" si="26"/>
        <v>0</v>
      </c>
    </row>
    <row r="152" spans="1:6" ht="12.75" customHeight="1" x14ac:dyDescent="0.2">
      <c r="A152" s="63">
        <v>3</v>
      </c>
      <c r="B152" s="64" t="s">
        <v>307</v>
      </c>
      <c r="C152" s="247" t="s">
        <v>13</v>
      </c>
      <c r="D152" s="60">
        <f>D153+D164+D202+D221+D230+D262+D273</f>
        <v>1361914.7000000002</v>
      </c>
      <c r="E152" s="60">
        <f>E153+E164+E202+E221+E230+E262+E273</f>
        <v>1609160.7100000002</v>
      </c>
      <c r="F152" s="45">
        <f t="shared" si="26"/>
        <v>118.15429483212128</v>
      </c>
    </row>
    <row r="153" spans="1:6" ht="12.75" customHeight="1" x14ac:dyDescent="0.2">
      <c r="A153" s="63">
        <v>31</v>
      </c>
      <c r="B153" s="64" t="s">
        <v>308</v>
      </c>
      <c r="C153" s="247" t="s">
        <v>3</v>
      </c>
      <c r="D153" s="60">
        <f t="shared" ref="D153:E153" si="30">D154+D159+D160</f>
        <v>1133753.25</v>
      </c>
      <c r="E153" s="60">
        <f t="shared" si="30"/>
        <v>1376894.5300000003</v>
      </c>
      <c r="F153" s="45">
        <f t="shared" si="26"/>
        <v>121.44569640704449</v>
      </c>
    </row>
    <row r="154" spans="1:6" ht="12.75" customHeight="1" x14ac:dyDescent="0.2">
      <c r="A154" s="63">
        <v>311</v>
      </c>
      <c r="B154" s="64" t="s">
        <v>309</v>
      </c>
      <c r="C154" s="247" t="s">
        <v>310</v>
      </c>
      <c r="D154" s="60">
        <f t="shared" ref="D154:E154" si="31">SUM(D155:D158)</f>
        <v>933256.5</v>
      </c>
      <c r="E154" s="60">
        <f t="shared" si="31"/>
        <v>1135150.3000000003</v>
      </c>
      <c r="F154" s="45">
        <f t="shared" si="26"/>
        <v>121.63325945225137</v>
      </c>
    </row>
    <row r="155" spans="1:6" ht="12.75" customHeight="1" x14ac:dyDescent="0.2">
      <c r="A155" s="63">
        <v>3111</v>
      </c>
      <c r="B155" s="64" t="s">
        <v>311</v>
      </c>
      <c r="C155" s="247" t="s">
        <v>312</v>
      </c>
      <c r="D155" s="194">
        <v>896013.78</v>
      </c>
      <c r="E155" s="194">
        <v>1084314.56</v>
      </c>
      <c r="F155" s="45">
        <f t="shared" si="26"/>
        <v>121.0153888481492</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28426.12</v>
      </c>
      <c r="E157" s="194">
        <v>23078.62</v>
      </c>
      <c r="F157" s="45">
        <f t="shared" si="26"/>
        <v>81.188076318540837</v>
      </c>
    </row>
    <row r="158" spans="1:6" ht="12.75" customHeight="1" x14ac:dyDescent="0.2">
      <c r="A158" s="63">
        <v>3114</v>
      </c>
      <c r="B158" s="65" t="s">
        <v>317</v>
      </c>
      <c r="C158" s="247" t="s">
        <v>318</v>
      </c>
      <c r="D158" s="194">
        <v>8816.6</v>
      </c>
      <c r="E158" s="194">
        <v>27757.119999999999</v>
      </c>
      <c r="F158" s="45">
        <f t="shared" si="26"/>
        <v>314.82793820747224</v>
      </c>
    </row>
    <row r="159" spans="1:6" ht="12.75" customHeight="1" x14ac:dyDescent="0.2">
      <c r="A159" s="63">
        <v>312</v>
      </c>
      <c r="B159" s="65" t="s">
        <v>319</v>
      </c>
      <c r="C159" s="247" t="s">
        <v>320</v>
      </c>
      <c r="D159" s="194">
        <v>49798.9</v>
      </c>
      <c r="E159" s="194">
        <v>53370.03</v>
      </c>
      <c r="F159" s="45">
        <f t="shared" si="26"/>
        <v>107.17110217293954</v>
      </c>
    </row>
    <row r="160" spans="1:6" ht="12.75" customHeight="1" x14ac:dyDescent="0.2">
      <c r="A160" s="63">
        <v>313</v>
      </c>
      <c r="B160" s="65" t="s">
        <v>321</v>
      </c>
      <c r="C160" s="247" t="s">
        <v>322</v>
      </c>
      <c r="D160" s="60">
        <f t="shared" ref="D160:E160" si="32">SUM(D161:D163)</f>
        <v>150697.85</v>
      </c>
      <c r="E160" s="60">
        <f t="shared" si="32"/>
        <v>188374.2</v>
      </c>
      <c r="F160" s="45">
        <f t="shared" si="26"/>
        <v>125.00125250625673</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150697.85</v>
      </c>
      <c r="E162" s="194">
        <v>188374.2</v>
      </c>
      <c r="F162" s="45">
        <f t="shared" si="26"/>
        <v>125.00125250625673</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214611.25</v>
      </c>
      <c r="E164" s="60">
        <f>E165+E170+E178+E188+E189+E194</f>
        <v>219036.65</v>
      </c>
      <c r="F164" s="45">
        <f t="shared" si="26"/>
        <v>102.06205406286948</v>
      </c>
    </row>
    <row r="165" spans="1:6" ht="12.75" customHeight="1" x14ac:dyDescent="0.2">
      <c r="A165" s="63">
        <v>321</v>
      </c>
      <c r="B165" s="64" t="s">
        <v>331</v>
      </c>
      <c r="C165" s="247" t="s">
        <v>332</v>
      </c>
      <c r="D165" s="60">
        <f t="shared" ref="D165:E165" si="33">SUM(D166:D169)</f>
        <v>61091.06</v>
      </c>
      <c r="E165" s="60">
        <f t="shared" si="33"/>
        <v>63252.280000000006</v>
      </c>
      <c r="F165" s="45">
        <f t="shared" si="26"/>
        <v>103.53770257055616</v>
      </c>
    </row>
    <row r="166" spans="1:6" ht="12.75" customHeight="1" x14ac:dyDescent="0.2">
      <c r="A166" s="63">
        <v>3211</v>
      </c>
      <c r="B166" s="64" t="s">
        <v>333</v>
      </c>
      <c r="C166" s="247" t="s">
        <v>334</v>
      </c>
      <c r="D166" s="194">
        <v>2333.15</v>
      </c>
      <c r="E166" s="194">
        <v>2385.9</v>
      </c>
      <c r="F166" s="45">
        <f t="shared" si="26"/>
        <v>102.26089192722286</v>
      </c>
    </row>
    <row r="167" spans="1:6" ht="12.75" customHeight="1" x14ac:dyDescent="0.2">
      <c r="A167" s="63">
        <v>3212</v>
      </c>
      <c r="B167" s="64" t="s">
        <v>335</v>
      </c>
      <c r="C167" s="247" t="s">
        <v>336</v>
      </c>
      <c r="D167" s="194">
        <v>56893.81</v>
      </c>
      <c r="E167" s="194">
        <v>59688.98</v>
      </c>
      <c r="F167" s="45">
        <f t="shared" si="26"/>
        <v>104.9129597754132</v>
      </c>
    </row>
    <row r="168" spans="1:6" ht="12.75" customHeight="1" x14ac:dyDescent="0.2">
      <c r="A168" s="63">
        <v>3213</v>
      </c>
      <c r="B168" s="64" t="s">
        <v>337</v>
      </c>
      <c r="C168" s="247" t="s">
        <v>338</v>
      </c>
      <c r="D168" s="194">
        <v>925.2</v>
      </c>
      <c r="E168" s="194">
        <v>110</v>
      </c>
      <c r="F168" s="45">
        <f t="shared" si="26"/>
        <v>11.889321227842627</v>
      </c>
    </row>
    <row r="169" spans="1:6" ht="12.75" customHeight="1" x14ac:dyDescent="0.2">
      <c r="A169" s="63">
        <v>3214</v>
      </c>
      <c r="B169" s="64" t="s">
        <v>339</v>
      </c>
      <c r="C169" s="247" t="s">
        <v>340</v>
      </c>
      <c r="D169" s="194">
        <v>938.9</v>
      </c>
      <c r="E169" s="194">
        <v>1067.4000000000001</v>
      </c>
      <c r="F169" s="45">
        <f t="shared" si="26"/>
        <v>113.68622856534243</v>
      </c>
    </row>
    <row r="170" spans="1:6" ht="12.75" customHeight="1" x14ac:dyDescent="0.2">
      <c r="A170" s="63">
        <v>322</v>
      </c>
      <c r="B170" s="64" t="s">
        <v>341</v>
      </c>
      <c r="C170" s="247" t="s">
        <v>342</v>
      </c>
      <c r="D170" s="60">
        <f t="shared" ref="D170:E170" si="34">SUM(D171:D177)</f>
        <v>106465.59</v>
      </c>
      <c r="E170" s="60">
        <f t="shared" si="34"/>
        <v>113474.70999999999</v>
      </c>
      <c r="F170" s="45">
        <f t="shared" si="26"/>
        <v>106.58346044012904</v>
      </c>
    </row>
    <row r="171" spans="1:6" ht="12.75" customHeight="1" x14ac:dyDescent="0.2">
      <c r="A171" s="63">
        <v>3221</v>
      </c>
      <c r="B171" s="64" t="s">
        <v>343</v>
      </c>
      <c r="C171" s="247" t="s">
        <v>344</v>
      </c>
      <c r="D171" s="194">
        <v>11430.88</v>
      </c>
      <c r="E171" s="194">
        <v>10298.459999999999</v>
      </c>
      <c r="F171" s="45">
        <f t="shared" si="26"/>
        <v>90.093326148118081</v>
      </c>
    </row>
    <row r="172" spans="1:6" ht="12.75" customHeight="1" x14ac:dyDescent="0.2">
      <c r="A172" s="63">
        <v>3222</v>
      </c>
      <c r="B172" s="64" t="s">
        <v>345</v>
      </c>
      <c r="C172" s="247" t="s">
        <v>346</v>
      </c>
      <c r="D172" s="194">
        <v>59140.99</v>
      </c>
      <c r="E172" s="194">
        <v>62384.1</v>
      </c>
      <c r="F172" s="45">
        <f t="shared" si="26"/>
        <v>105.48369244410686</v>
      </c>
    </row>
    <row r="173" spans="1:6" ht="12.75" customHeight="1" x14ac:dyDescent="0.2">
      <c r="A173" s="63">
        <v>3223</v>
      </c>
      <c r="B173" s="65" t="s">
        <v>347</v>
      </c>
      <c r="C173" s="247" t="s">
        <v>348</v>
      </c>
      <c r="D173" s="194">
        <v>30462.82</v>
      </c>
      <c r="E173" s="194">
        <v>38707.93</v>
      </c>
      <c r="F173" s="45">
        <f t="shared" si="26"/>
        <v>127.06614161131505</v>
      </c>
    </row>
    <row r="174" spans="1:6" ht="12.75" customHeight="1" x14ac:dyDescent="0.2">
      <c r="A174" s="63">
        <v>3224</v>
      </c>
      <c r="B174" s="65" t="s">
        <v>349</v>
      </c>
      <c r="C174" s="247" t="s">
        <v>350</v>
      </c>
      <c r="D174" s="194">
        <v>1919.52</v>
      </c>
      <c r="E174" s="194">
        <v>1288.24</v>
      </c>
      <c r="F174" s="45">
        <f t="shared" si="26"/>
        <v>67.112611486204884</v>
      </c>
    </row>
    <row r="175" spans="1:6" ht="12.75" customHeight="1" x14ac:dyDescent="0.2">
      <c r="A175" s="63">
        <v>3225</v>
      </c>
      <c r="B175" s="65" t="s">
        <v>351</v>
      </c>
      <c r="C175" s="247" t="s">
        <v>352</v>
      </c>
      <c r="D175" s="194">
        <v>2583.79</v>
      </c>
      <c r="E175" s="194">
        <v>679.08</v>
      </c>
      <c r="F175" s="45">
        <f t="shared" si="26"/>
        <v>26.282321705711382</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927.59</v>
      </c>
      <c r="E177" s="194">
        <v>116.9</v>
      </c>
      <c r="F177" s="45">
        <f t="shared" si="26"/>
        <v>12.602550695889347</v>
      </c>
    </row>
    <row r="178" spans="1:6" ht="12.75" customHeight="1" x14ac:dyDescent="0.2">
      <c r="A178" s="63">
        <v>323</v>
      </c>
      <c r="B178" s="65" t="s">
        <v>357</v>
      </c>
      <c r="C178" s="247" t="s">
        <v>358</v>
      </c>
      <c r="D178" s="60">
        <f t="shared" ref="D178:E178" si="35">SUM(D179:D187)</f>
        <v>37660.01</v>
      </c>
      <c r="E178" s="60">
        <f t="shared" si="35"/>
        <v>38084.519999999997</v>
      </c>
      <c r="F178" s="45">
        <f t="shared" si="26"/>
        <v>101.12721690727111</v>
      </c>
    </row>
    <row r="179" spans="1:6" ht="12.75" customHeight="1" x14ac:dyDescent="0.2">
      <c r="A179" s="63">
        <v>3231</v>
      </c>
      <c r="B179" s="65" t="s">
        <v>359</v>
      </c>
      <c r="C179" s="247" t="s">
        <v>360</v>
      </c>
      <c r="D179" s="194">
        <v>1273.46</v>
      </c>
      <c r="E179" s="194">
        <v>1361.55</v>
      </c>
      <c r="F179" s="45">
        <f t="shared" si="26"/>
        <v>106.91737471141613</v>
      </c>
    </row>
    <row r="180" spans="1:6" ht="12.75" customHeight="1" x14ac:dyDescent="0.2">
      <c r="A180" s="63">
        <v>3232</v>
      </c>
      <c r="B180" s="65" t="s">
        <v>361</v>
      </c>
      <c r="C180" s="247" t="s">
        <v>362</v>
      </c>
      <c r="D180" s="194">
        <v>15113.7</v>
      </c>
      <c r="E180" s="194">
        <v>14980.81</v>
      </c>
      <c r="F180" s="45">
        <f t="shared" si="26"/>
        <v>99.120731521731926</v>
      </c>
    </row>
    <row r="181" spans="1:6" ht="12.75" customHeight="1" x14ac:dyDescent="0.2">
      <c r="A181" s="63">
        <v>3233</v>
      </c>
      <c r="B181" s="65" t="s">
        <v>363</v>
      </c>
      <c r="C181" s="247" t="s">
        <v>364</v>
      </c>
      <c r="D181" s="194">
        <v>254.88</v>
      </c>
      <c r="E181" s="194">
        <v>254.88</v>
      </c>
      <c r="F181" s="45">
        <f t="shared" si="26"/>
        <v>100</v>
      </c>
    </row>
    <row r="182" spans="1:6" ht="12.75" customHeight="1" x14ac:dyDescent="0.2">
      <c r="A182" s="63">
        <v>3234</v>
      </c>
      <c r="B182" s="65" t="s">
        <v>365</v>
      </c>
      <c r="C182" s="247" t="s">
        <v>366</v>
      </c>
      <c r="D182" s="194">
        <v>6018.99</v>
      </c>
      <c r="E182" s="194">
        <v>6144.3</v>
      </c>
      <c r="F182" s="45">
        <f t="shared" si="26"/>
        <v>102.08191075246845</v>
      </c>
    </row>
    <row r="183" spans="1:6" ht="12.75" customHeight="1" x14ac:dyDescent="0.2">
      <c r="A183" s="63">
        <v>3235</v>
      </c>
      <c r="B183" s="64" t="s">
        <v>367</v>
      </c>
      <c r="C183" s="247" t="s">
        <v>368</v>
      </c>
      <c r="D183" s="194">
        <v>750</v>
      </c>
      <c r="E183" s="194">
        <v>855</v>
      </c>
      <c r="F183" s="45">
        <f t="shared" si="26"/>
        <v>113.99999999999999</v>
      </c>
    </row>
    <row r="184" spans="1:6" ht="12.75" customHeight="1" x14ac:dyDescent="0.2">
      <c r="A184" s="63">
        <v>3236</v>
      </c>
      <c r="B184" s="64" t="s">
        <v>369</v>
      </c>
      <c r="C184" s="247" t="s">
        <v>370</v>
      </c>
      <c r="D184" s="194">
        <v>2846.66</v>
      </c>
      <c r="E184" s="194">
        <v>6459.45</v>
      </c>
      <c r="F184" s="45">
        <f t="shared" si="26"/>
        <v>226.91329487891073</v>
      </c>
    </row>
    <row r="185" spans="1:6" ht="12.75" customHeight="1" x14ac:dyDescent="0.2">
      <c r="A185" s="63">
        <v>3237</v>
      </c>
      <c r="B185" s="64" t="s">
        <v>371</v>
      </c>
      <c r="C185" s="247" t="s">
        <v>372</v>
      </c>
      <c r="D185" s="194">
        <v>213.26</v>
      </c>
      <c r="E185" s="194">
        <v>996.48</v>
      </c>
      <c r="F185" s="45">
        <f t="shared" si="26"/>
        <v>467.26062083841322</v>
      </c>
    </row>
    <row r="186" spans="1:6" ht="12.75" customHeight="1" x14ac:dyDescent="0.2">
      <c r="A186" s="63">
        <v>3238</v>
      </c>
      <c r="B186" s="64" t="s">
        <v>373</v>
      </c>
      <c r="C186" s="247" t="s">
        <v>374</v>
      </c>
      <c r="D186" s="194">
        <v>3529.51</v>
      </c>
      <c r="E186" s="194">
        <v>4044.92</v>
      </c>
      <c r="F186" s="45">
        <f t="shared" si="26"/>
        <v>114.60287688659332</v>
      </c>
    </row>
    <row r="187" spans="1:6" ht="12.75" customHeight="1" x14ac:dyDescent="0.2">
      <c r="A187" s="63">
        <v>3239</v>
      </c>
      <c r="B187" s="64" t="s">
        <v>375</v>
      </c>
      <c r="C187" s="247" t="s">
        <v>376</v>
      </c>
      <c r="D187" s="194">
        <v>7659.55</v>
      </c>
      <c r="E187" s="194">
        <v>2987.13</v>
      </c>
      <c r="F187" s="45">
        <f t="shared" si="26"/>
        <v>38.998766246058842</v>
      </c>
    </row>
    <row r="188" spans="1:6" ht="12.75" customHeight="1" x14ac:dyDescent="0.2">
      <c r="A188" s="63">
        <v>324</v>
      </c>
      <c r="B188" s="64" t="s">
        <v>377</v>
      </c>
      <c r="C188" s="247" t="s">
        <v>378</v>
      </c>
      <c r="D188" s="194">
        <v>267</v>
      </c>
      <c r="E188" s="194">
        <v>212.5</v>
      </c>
      <c r="F188" s="45">
        <f t="shared" si="26"/>
        <v>79.588014981273403</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9127.59</v>
      </c>
      <c r="E194" s="60">
        <f t="shared" si="36"/>
        <v>4012.6400000000003</v>
      </c>
      <c r="F194" s="45">
        <f t="shared" si="26"/>
        <v>43.961659101690593</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2355.0100000000002</v>
      </c>
      <c r="E196" s="194">
        <v>2414.5300000000002</v>
      </c>
      <c r="F196" s="45">
        <f t="shared" si="26"/>
        <v>102.52737780306664</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188.09</v>
      </c>
      <c r="E198" s="194">
        <v>220</v>
      </c>
      <c r="F198" s="45">
        <f t="shared" si="26"/>
        <v>116.9652825774895</v>
      </c>
    </row>
    <row r="199" spans="1:6" ht="12.75" customHeight="1" x14ac:dyDescent="0.2">
      <c r="A199" s="63">
        <v>3295</v>
      </c>
      <c r="B199" s="64" t="s">
        <v>399</v>
      </c>
      <c r="C199" s="247" t="s">
        <v>400</v>
      </c>
      <c r="D199" s="194">
        <v>193.18</v>
      </c>
      <c r="E199" s="194"/>
      <c r="F199" s="45">
        <f t="shared" si="26"/>
        <v>0</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6391.31</v>
      </c>
      <c r="E201" s="194">
        <v>1378.11</v>
      </c>
      <c r="F201" s="45">
        <f t="shared" si="26"/>
        <v>21.56224623746931</v>
      </c>
    </row>
    <row r="202" spans="1:6" ht="12.75" customHeight="1" x14ac:dyDescent="0.2">
      <c r="A202" s="63">
        <v>34</v>
      </c>
      <c r="B202" s="183" t="s">
        <v>405</v>
      </c>
      <c r="C202" s="247" t="s">
        <v>406</v>
      </c>
      <c r="D202" s="60">
        <f t="shared" ref="D202:E202" si="37">D203+D208+D216</f>
        <v>572.85</v>
      </c>
      <c r="E202" s="60">
        <f t="shared" si="37"/>
        <v>174.29</v>
      </c>
      <c r="F202" s="45">
        <f t="shared" si="26"/>
        <v>30.425067644234964</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572.85</v>
      </c>
      <c r="E216" s="60">
        <f t="shared" si="40"/>
        <v>174.29</v>
      </c>
      <c r="F216" s="45">
        <f t="shared" si="26"/>
        <v>30.425067644234964</v>
      </c>
    </row>
    <row r="217" spans="1:6" ht="12.75" customHeight="1" x14ac:dyDescent="0.2">
      <c r="A217" s="63">
        <v>3431</v>
      </c>
      <c r="B217" s="182" t="s">
        <v>435</v>
      </c>
      <c r="C217" s="247" t="s">
        <v>436</v>
      </c>
      <c r="D217" s="194">
        <v>335.8</v>
      </c>
      <c r="E217" s="194">
        <v>42.87</v>
      </c>
      <c r="F217" s="45">
        <f t="shared" si="26"/>
        <v>12.766527695056581</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32.869999999999997</v>
      </c>
      <c r="E219" s="194">
        <v>43.48</v>
      </c>
      <c r="F219" s="45">
        <f t="shared" si="26"/>
        <v>132.278673562519</v>
      </c>
    </row>
    <row r="220" spans="1:6" ht="12.75" customHeight="1" x14ac:dyDescent="0.2">
      <c r="A220" s="63">
        <v>3434</v>
      </c>
      <c r="B220" s="65" t="s">
        <v>441</v>
      </c>
      <c r="C220" s="247" t="s">
        <v>442</v>
      </c>
      <c r="D220" s="194">
        <v>204.18</v>
      </c>
      <c r="E220" s="194">
        <v>87.94</v>
      </c>
      <c r="F220" s="45">
        <f t="shared" si="26"/>
        <v>43.069840336957583</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12428.98</v>
      </c>
      <c r="E262" s="60">
        <f t="shared" si="55"/>
        <v>12539.29</v>
      </c>
      <c r="F262" s="45">
        <f t="shared" ref="F262:F268" si="56">IF(D262&lt;&gt;0,IF(E262/D262&gt;=100,"&gt;&gt;100",E262/D262*100),"-")</f>
        <v>100.88752254810936</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12428.98</v>
      </c>
      <c r="E269" s="60">
        <f t="shared" si="58"/>
        <v>12539.29</v>
      </c>
      <c r="F269" s="45">
        <f t="shared" ref="F269:F272" si="59">IF(D269&lt;&gt;0,IF(E269/D269&gt;=100,"&gt;&gt;100",E269/D269*100),"-")</f>
        <v>100.88752254810936</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12428.98</v>
      </c>
      <c r="E271" s="194">
        <v>12539.29</v>
      </c>
      <c r="F271" s="45">
        <f t="shared" si="59"/>
        <v>100.88752254810936</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548.37</v>
      </c>
      <c r="E273" s="60">
        <f t="shared" si="60"/>
        <v>515.95000000000005</v>
      </c>
      <c r="F273" s="45">
        <f t="shared" ref="F273:F277" si="61">IF(D273&lt;&gt;0,IF(E273/D273&gt;=100,"&gt;&gt;100",E273/D273*100),"-")</f>
        <v>94.087933329686166</v>
      </c>
    </row>
    <row r="274" spans="1:6" ht="12.75" customHeight="1" x14ac:dyDescent="0.2">
      <c r="A274" s="63">
        <v>381</v>
      </c>
      <c r="B274" s="64" t="s">
        <v>540</v>
      </c>
      <c r="C274" s="247" t="s">
        <v>541</v>
      </c>
      <c r="D274" s="60">
        <f t="shared" ref="D274:E274" si="62">SUM(D275:D277)</f>
        <v>548.37</v>
      </c>
      <c r="E274" s="60">
        <f t="shared" si="62"/>
        <v>515.95000000000005</v>
      </c>
      <c r="F274" s="45">
        <f t="shared" si="61"/>
        <v>94.087933329686166</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548.37</v>
      </c>
      <c r="E276" s="194">
        <v>515.95000000000005</v>
      </c>
      <c r="F276" s="45">
        <f t="shared" si="61"/>
        <v>94.087933329686166</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1361914.7000000002</v>
      </c>
      <c r="E299" s="60">
        <f>E152-E297+E298</f>
        <v>1609160.7100000002</v>
      </c>
      <c r="F299" s="45">
        <f t="shared" si="68"/>
        <v>118.15429483212128</v>
      </c>
    </row>
    <row r="300" spans="1:6" ht="12.75" customHeight="1" x14ac:dyDescent="0.2">
      <c r="A300" s="63" t="s">
        <v>581</v>
      </c>
      <c r="B300" s="64" t="s">
        <v>592</v>
      </c>
      <c r="C300" s="247" t="s">
        <v>593</v>
      </c>
      <c r="D300" s="60">
        <f>IF(D6&gt;=D299,D6-D299,0)</f>
        <v>4519.5799999998417</v>
      </c>
      <c r="E300" s="60">
        <f>IF(E6&gt;=E299,E6-E299,0)</f>
        <v>0</v>
      </c>
      <c r="F300" s="45">
        <f t="shared" si="68"/>
        <v>0</v>
      </c>
    </row>
    <row r="301" spans="1:6" ht="12.75" customHeight="1" x14ac:dyDescent="0.2">
      <c r="A301" s="63" t="s">
        <v>581</v>
      </c>
      <c r="B301" s="64" t="s">
        <v>594</v>
      </c>
      <c r="C301" s="247" t="s">
        <v>595</v>
      </c>
      <c r="D301" s="60">
        <f>IF(D299&gt;=D6,D299-D6,0)</f>
        <v>0</v>
      </c>
      <c r="E301" s="60">
        <f>IF(E299&gt;=E6,E299-E6,0)</f>
        <v>24818.110000000102</v>
      </c>
      <c r="F301" s="45" t="str">
        <f t="shared" si="68"/>
        <v>-</v>
      </c>
    </row>
    <row r="302" spans="1:6" ht="12.75" customHeight="1" x14ac:dyDescent="0.2">
      <c r="A302" s="63">
        <v>92211</v>
      </c>
      <c r="B302" s="64" t="s">
        <v>596</v>
      </c>
      <c r="C302" s="247" t="s">
        <v>597</v>
      </c>
      <c r="D302" s="194">
        <v>41544.910000000003</v>
      </c>
      <c r="E302" s="194">
        <v>33041.72</v>
      </c>
      <c r="F302" s="45">
        <f t="shared" si="68"/>
        <v>79.532534791867405</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836.83</v>
      </c>
      <c r="E304" s="194">
        <v>116275.9</v>
      </c>
      <c r="F304" s="45" t="str">
        <f t="shared" si="68"/>
        <v>&gt;&gt;100</v>
      </c>
    </row>
    <row r="305" spans="1:6" ht="12" x14ac:dyDescent="0.2">
      <c r="A305" s="63">
        <v>9661</v>
      </c>
      <c r="B305" s="220" t="s">
        <v>602</v>
      </c>
      <c r="C305" s="247" t="s">
        <v>603</v>
      </c>
      <c r="D305" s="194">
        <v>796.4</v>
      </c>
      <c r="E305" s="194">
        <v>816.31</v>
      </c>
      <c r="F305" s="45">
        <f t="shared" si="68"/>
        <v>102.49999999999999</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13022.77</v>
      </c>
      <c r="E360" s="60">
        <f t="shared" si="86"/>
        <v>99254.56</v>
      </c>
      <c r="F360" s="45">
        <f t="shared" si="72"/>
        <v>762.16165992334959</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13022.77</v>
      </c>
      <c r="E373" s="60">
        <f t="shared" si="90"/>
        <v>75104.56</v>
      </c>
      <c r="F373" s="45">
        <f t="shared" si="72"/>
        <v>576.71724218426641</v>
      </c>
    </row>
    <row r="374" spans="1:6" ht="12.75" customHeight="1" x14ac:dyDescent="0.2">
      <c r="A374" s="63">
        <v>421</v>
      </c>
      <c r="B374" s="64" t="s">
        <v>731</v>
      </c>
      <c r="C374" s="247" t="s">
        <v>732</v>
      </c>
      <c r="D374" s="60">
        <f t="shared" ref="D374:E374" si="91">SUM(D375:D378)</f>
        <v>0</v>
      </c>
      <c r="E374" s="60">
        <f t="shared" si="91"/>
        <v>60343.35</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v>60343.35</v>
      </c>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9661.9500000000007</v>
      </c>
      <c r="E379" s="60">
        <f t="shared" si="92"/>
        <v>4349.8999999999996</v>
      </c>
      <c r="F379" s="45">
        <f t="shared" si="72"/>
        <v>45.020932627471673</v>
      </c>
    </row>
    <row r="380" spans="1:6" ht="12.75" customHeight="1" x14ac:dyDescent="0.2">
      <c r="A380" s="63">
        <v>4221</v>
      </c>
      <c r="B380" s="64" t="s">
        <v>647</v>
      </c>
      <c r="C380" s="247" t="s">
        <v>739</v>
      </c>
      <c r="D380" s="194">
        <v>0</v>
      </c>
      <c r="E380" s="194">
        <v>399.9</v>
      </c>
      <c r="F380" s="45" t="str">
        <f t="shared" si="72"/>
        <v>-</v>
      </c>
    </row>
    <row r="381" spans="1:6" ht="12.75" customHeight="1" x14ac:dyDescent="0.2">
      <c r="A381" s="63">
        <v>4222</v>
      </c>
      <c r="B381" s="64" t="s">
        <v>740</v>
      </c>
      <c r="C381" s="247" t="s">
        <v>741</v>
      </c>
      <c r="D381" s="194">
        <v>0</v>
      </c>
      <c r="E381" s="194">
        <v>3250</v>
      </c>
      <c r="F381" s="45" t="str">
        <f t="shared" si="72"/>
        <v>-</v>
      </c>
    </row>
    <row r="382" spans="1:6" ht="12.75" customHeight="1" x14ac:dyDescent="0.2">
      <c r="A382" s="63">
        <v>4223</v>
      </c>
      <c r="B382" s="64" t="s">
        <v>651</v>
      </c>
      <c r="C382" s="247" t="s">
        <v>742</v>
      </c>
      <c r="D382" s="194">
        <v>5771.45</v>
      </c>
      <c r="E382" s="194"/>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v>700</v>
      </c>
      <c r="F385" s="45" t="str">
        <f t="shared" si="72"/>
        <v>-</v>
      </c>
    </row>
    <row r="386" spans="1:6" ht="12.75" customHeight="1" x14ac:dyDescent="0.2">
      <c r="A386" s="63">
        <v>4227</v>
      </c>
      <c r="B386" s="183" t="s">
        <v>659</v>
      </c>
      <c r="C386" s="247" t="s">
        <v>746</v>
      </c>
      <c r="D386" s="194">
        <v>3890.5</v>
      </c>
      <c r="E386" s="194"/>
      <c r="F386" s="45">
        <f t="shared" si="72"/>
        <v>0</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3360.82</v>
      </c>
      <c r="E393" s="60">
        <f t="shared" si="94"/>
        <v>10411.31</v>
      </c>
      <c r="F393" s="45">
        <f t="shared" si="72"/>
        <v>309.78481442029022</v>
      </c>
    </row>
    <row r="394" spans="1:6" ht="12.75" customHeight="1" x14ac:dyDescent="0.2">
      <c r="A394" s="63">
        <v>4241</v>
      </c>
      <c r="B394" s="64" t="s">
        <v>756</v>
      </c>
      <c r="C394" s="247" t="s">
        <v>757</v>
      </c>
      <c r="D394" s="194">
        <v>3360.82</v>
      </c>
      <c r="E394" s="194">
        <v>10411.31</v>
      </c>
      <c r="F394" s="45">
        <f t="shared" si="72"/>
        <v>309.78481442029022</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24150</v>
      </c>
      <c r="F412" s="45" t="str">
        <f t="shared" si="72"/>
        <v>-</v>
      </c>
    </row>
    <row r="413" spans="1:6" ht="12.75" customHeight="1" x14ac:dyDescent="0.2">
      <c r="A413" s="63">
        <v>451</v>
      </c>
      <c r="B413" s="64" t="s">
        <v>784</v>
      </c>
      <c r="C413" s="247" t="s">
        <v>785</v>
      </c>
      <c r="D413" s="194">
        <v>0</v>
      </c>
      <c r="E413" s="194">
        <v>24150</v>
      </c>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13022.77</v>
      </c>
      <c r="E418" s="60">
        <f t="shared" si="102"/>
        <v>99254.56</v>
      </c>
      <c r="F418" s="45">
        <f t="shared" si="72"/>
        <v>762.16165992334959</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1366434.28</v>
      </c>
      <c r="E422" s="60">
        <f>E6+E308</f>
        <v>1584342.6</v>
      </c>
      <c r="F422" s="45">
        <f t="shared" si="72"/>
        <v>115.94722286973069</v>
      </c>
    </row>
    <row r="423" spans="1:6" ht="12.75" customHeight="1" x14ac:dyDescent="0.2">
      <c r="A423" s="63" t="s">
        <v>581</v>
      </c>
      <c r="B423" s="64" t="s">
        <v>804</v>
      </c>
      <c r="C423" s="247" t="s">
        <v>805</v>
      </c>
      <c r="D423" s="60">
        <f t="shared" ref="D423:E423" si="103">D299+D360</f>
        <v>1374937.4700000002</v>
      </c>
      <c r="E423" s="60">
        <f t="shared" si="103"/>
        <v>1708415.2700000003</v>
      </c>
      <c r="F423" s="45">
        <f t="shared" si="72"/>
        <v>124.25403389435594</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8503.190000000177</v>
      </c>
      <c r="E425" s="60">
        <f t="shared" si="105"/>
        <v>124072.67000000016</v>
      </c>
      <c r="F425" s="45">
        <f t="shared" si="72"/>
        <v>1459.1308673568105</v>
      </c>
    </row>
    <row r="426" spans="1:6" ht="12.75" customHeight="1" x14ac:dyDescent="0.2">
      <c r="A426" s="251" t="s">
        <v>810</v>
      </c>
      <c r="B426" s="183" t="s">
        <v>811</v>
      </c>
      <c r="C426" s="252" t="s">
        <v>812</v>
      </c>
      <c r="D426" s="60">
        <f t="shared" ref="D426:E426" si="106">IF(D302-D303+D419-D420&gt;=0,D302-D303+D419-D420,0)</f>
        <v>41544.910000000003</v>
      </c>
      <c r="E426" s="60">
        <f t="shared" si="106"/>
        <v>33041.72</v>
      </c>
      <c r="F426" s="45">
        <f t="shared" si="72"/>
        <v>79.532534791867405</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836.83</v>
      </c>
      <c r="E428" s="81">
        <f t="shared" si="108"/>
        <v>116275.9</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1366434.28</v>
      </c>
      <c r="E643" s="60">
        <f>E422+E430</f>
        <v>1584342.6</v>
      </c>
      <c r="F643" s="45">
        <f t="shared" si="109"/>
        <v>115.94722286973069</v>
      </c>
    </row>
    <row r="644" spans="1:6" ht="12.75" customHeight="1" x14ac:dyDescent="0.2">
      <c r="A644" s="63" t="s">
        <v>581</v>
      </c>
      <c r="B644" s="64" t="s">
        <v>1237</v>
      </c>
      <c r="C644" s="247" t="s">
        <v>1238</v>
      </c>
      <c r="D644" s="60">
        <f>D423+D535</f>
        <v>1374937.4700000002</v>
      </c>
      <c r="E644" s="60">
        <f>E423+E535</f>
        <v>1708415.2700000003</v>
      </c>
      <c r="F644" s="45">
        <f t="shared" si="109"/>
        <v>124.25403389435594</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8503.190000000177</v>
      </c>
      <c r="E646" s="60">
        <f t="shared" si="164"/>
        <v>124072.67000000016</v>
      </c>
      <c r="F646" s="45">
        <f t="shared" si="109"/>
        <v>1459.1308673568105</v>
      </c>
    </row>
    <row r="647" spans="1:6" ht="24" x14ac:dyDescent="0.2">
      <c r="A647" s="251" t="s">
        <v>1243</v>
      </c>
      <c r="B647" s="64" t="s">
        <v>1244</v>
      </c>
      <c r="C647" s="252" t="s">
        <v>1243</v>
      </c>
      <c r="D647" s="60">
        <f>IF(D426-D427+D641-D642&gt;=0,D426-D427+D641-D642,0)</f>
        <v>41544.910000000003</v>
      </c>
      <c r="E647" s="60">
        <f>IF(E426-E427+E641-E642&gt;=0,E426-E427+E641-E642,0)</f>
        <v>33041.72</v>
      </c>
      <c r="F647" s="45">
        <f t="shared" si="109"/>
        <v>79.532534791867405</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33041.719999999827</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91030.950000000157</v>
      </c>
      <c r="F650" s="45" t="str">
        <f t="shared" si="109"/>
        <v>-</v>
      </c>
    </row>
    <row r="651" spans="1:6" ht="24" x14ac:dyDescent="0.2">
      <c r="A651" s="249" t="s">
        <v>1251</v>
      </c>
      <c r="B651" s="184" t="s">
        <v>1252</v>
      </c>
      <c r="C651" s="250" t="s">
        <v>1251</v>
      </c>
      <c r="D651" s="196">
        <v>101315.88</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46008.31</v>
      </c>
      <c r="E653" s="194">
        <v>37248.46</v>
      </c>
      <c r="F653" s="45">
        <f t="shared" ref="F653:F740" si="167">IF(D653&lt;&gt;0,IF(E653/D653&gt;=100,"&gt;&gt;100",E653/D653*100),"-")</f>
        <v>80.960287391560342</v>
      </c>
    </row>
    <row r="654" spans="1:6" ht="12.75" customHeight="1" x14ac:dyDescent="0.2">
      <c r="A654" s="63" t="s">
        <v>1256</v>
      </c>
      <c r="B654" s="64" t="s">
        <v>1257</v>
      </c>
      <c r="C654" s="247" t="s">
        <v>1256</v>
      </c>
      <c r="D654" s="194">
        <v>109749.45</v>
      </c>
      <c r="E654" s="194">
        <v>5870.08</v>
      </c>
      <c r="F654" s="45">
        <f t="shared" si="167"/>
        <v>5.3486190591387928</v>
      </c>
    </row>
    <row r="655" spans="1:6" ht="12.75" customHeight="1" x14ac:dyDescent="0.2">
      <c r="A655" s="63" t="s">
        <v>1258</v>
      </c>
      <c r="B655" s="64" t="s">
        <v>1259</v>
      </c>
      <c r="C655" s="247" t="s">
        <v>1258</v>
      </c>
      <c r="D655" s="194">
        <v>118509.3</v>
      </c>
      <c r="E655" s="194">
        <v>43118.54</v>
      </c>
      <c r="F655" s="45">
        <f t="shared" si="167"/>
        <v>36.384098125632335</v>
      </c>
    </row>
    <row r="656" spans="1:6" ht="24" x14ac:dyDescent="0.2">
      <c r="A656" s="63">
        <v>11</v>
      </c>
      <c r="B656" s="64" t="s">
        <v>1260</v>
      </c>
      <c r="C656" s="247" t="s">
        <v>1261</v>
      </c>
      <c r="D656" s="60">
        <f t="shared" ref="D656:E656" si="168">+D653+D654-D655</f>
        <v>37248.460000000006</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50</v>
      </c>
      <c r="E658" s="253">
        <v>50</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43</v>
      </c>
      <c r="E660" s="253">
        <v>43</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1242742.1200000001</v>
      </c>
      <c r="E683" s="192">
        <v>1366149.02</v>
      </c>
      <c r="F683" s="71">
        <f t="shared" si="167"/>
        <v>109.93020981698116</v>
      </c>
    </row>
    <row r="684" spans="1:6" ht="24" x14ac:dyDescent="0.2">
      <c r="A684" s="70">
        <v>63613</v>
      </c>
      <c r="B684" s="182" t="s">
        <v>1317</v>
      </c>
      <c r="C684" s="278" t="s">
        <v>1318</v>
      </c>
      <c r="D684" s="192">
        <v>986.91</v>
      </c>
      <c r="E684" s="192">
        <v>915.8</v>
      </c>
      <c r="F684" s="71">
        <f t="shared" si="167"/>
        <v>92.794682392518055</v>
      </c>
    </row>
    <row r="685" spans="1:6" ht="24" x14ac:dyDescent="0.2">
      <c r="A685" s="63">
        <v>63622</v>
      </c>
      <c r="B685" s="244" t="s">
        <v>1319</v>
      </c>
      <c r="C685" s="247" t="s">
        <v>1320</v>
      </c>
      <c r="D685" s="194">
        <v>2386.1</v>
      </c>
      <c r="E685" s="194">
        <v>8297.94</v>
      </c>
      <c r="F685" s="45">
        <f t="shared" si="167"/>
        <v>347.76161937890288</v>
      </c>
    </row>
    <row r="686" spans="1:6" ht="24" x14ac:dyDescent="0.2">
      <c r="A686" s="63">
        <v>63623</v>
      </c>
      <c r="B686" s="244" t="s">
        <v>1321</v>
      </c>
      <c r="C686" s="247" t="s">
        <v>1322</v>
      </c>
      <c r="D686" s="194">
        <v>2155.35</v>
      </c>
      <c r="E686" s="194">
        <v>0</v>
      </c>
      <c r="F686" s="45">
        <f t="shared" si="167"/>
        <v>0</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3157.41</v>
      </c>
      <c r="E724" s="192">
        <v>2929.99</v>
      </c>
      <c r="F724" s="71">
        <f t="shared" si="167"/>
        <v>92.797261046237253</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v>2905.8</v>
      </c>
      <c r="F732" s="71" t="str">
        <f t="shared" si="167"/>
        <v>-</v>
      </c>
    </row>
    <row r="733" spans="1:6" ht="12.75" customHeight="1" x14ac:dyDescent="0.2">
      <c r="A733" s="70">
        <v>31215</v>
      </c>
      <c r="B733" s="65" t="s">
        <v>1395</v>
      </c>
      <c r="C733" s="278" t="s">
        <v>1396</v>
      </c>
      <c r="D733" s="192">
        <v>2648.64</v>
      </c>
      <c r="E733" s="192">
        <v>2648.6</v>
      </c>
      <c r="F733" s="71">
        <f t="shared" si="167"/>
        <v>99.99848979098708</v>
      </c>
    </row>
    <row r="734" spans="1:6" ht="12.75" customHeight="1" x14ac:dyDescent="0.2">
      <c r="A734" s="70">
        <v>32121</v>
      </c>
      <c r="B734" s="65" t="s">
        <v>1397</v>
      </c>
      <c r="C734" s="278" t="s">
        <v>1398</v>
      </c>
      <c r="D734" s="192">
        <v>56893.81</v>
      </c>
      <c r="E734" s="192">
        <v>59688.98</v>
      </c>
      <c r="F734" s="71">
        <f t="shared" si="167"/>
        <v>104.9129597754132</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2055.4</v>
      </c>
      <c r="E736" s="194">
        <v>2096.6999999999998</v>
      </c>
      <c r="F736" s="45">
        <f t="shared" si="167"/>
        <v>102.00934124744575</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140</v>
      </c>
      <c r="E744" s="192">
        <v>0</v>
      </c>
      <c r="F744" s="71">
        <f t="shared" si="170"/>
        <v>0</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12428.98</v>
      </c>
      <c r="E855" s="194">
        <v>12539.29</v>
      </c>
      <c r="F855" s="45">
        <f t="shared" si="169"/>
        <v>100.88752254810936</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64" zoomScaleNormal="100" workbookViewId="0">
      <selection activeCell="E257" sqref="E25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2282374.8100000005</v>
      </c>
      <c r="E6" s="180">
        <f t="shared" si="0"/>
        <v>2335918.7499999995</v>
      </c>
      <c r="F6" s="181">
        <f t="shared" ref="F6:F298" si="1">IF(D6&gt;0,IF(E6/D6&gt;=100,"&gt;&gt;100",E6/D6*100),"-")</f>
        <v>102.34597489270394</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2139092.6900000004</v>
      </c>
      <c r="E7" s="79">
        <f t="shared" si="2"/>
        <v>2180367.9999999995</v>
      </c>
      <c r="F7" s="71">
        <f t="shared" si="1"/>
        <v>101.92957089671506</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1731.4699999999993</v>
      </c>
      <c r="E8" s="79">
        <f>E9+E10-E11</f>
        <v>1614.8099999999995</v>
      </c>
      <c r="F8" s="71">
        <f t="shared" si="1"/>
        <v>93.262372434982993</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1614.81</v>
      </c>
      <c r="E9" s="192">
        <v>1614.81</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3898.74</v>
      </c>
      <c r="E10" s="192">
        <v>3898.74</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3782.08</v>
      </c>
      <c r="E11" s="192">
        <v>3898.74</v>
      </c>
      <c r="F11" s="71">
        <f t="shared" si="1"/>
        <v>103.08454606988747</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2137361.2200000002</v>
      </c>
      <c r="E12" s="79">
        <f t="shared" si="3"/>
        <v>2154603.1899999995</v>
      </c>
      <c r="F12" s="71">
        <f t="shared" si="1"/>
        <v>100.80669424703042</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2092241.1600000001</v>
      </c>
      <c r="E13" s="79">
        <f t="shared" si="4"/>
        <v>2117076.1499999994</v>
      </c>
      <c r="F13" s="71">
        <f t="shared" si="1"/>
        <v>101.1870041788108</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2824238.95</v>
      </c>
      <c r="E15" s="192">
        <v>2884582.3</v>
      </c>
      <c r="F15" s="71">
        <f t="shared" si="1"/>
        <v>102.13662339017029</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45582.59</v>
      </c>
      <c r="E17" s="192">
        <v>45582.59</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777580.38</v>
      </c>
      <c r="E18" s="192">
        <v>813088.74</v>
      </c>
      <c r="F18" s="71">
        <f t="shared" si="1"/>
        <v>104.56651954104088</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41069.249999999942</v>
      </c>
      <c r="E19" s="79">
        <f t="shared" si="5"/>
        <v>31974.320000000007</v>
      </c>
      <c r="F19" s="71">
        <f t="shared" si="1"/>
        <v>77.854647942195328</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206114.24</v>
      </c>
      <c r="E20" s="192">
        <v>206856.12</v>
      </c>
      <c r="F20" s="71">
        <f t="shared" si="1"/>
        <v>100.35993631492906</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183.02</v>
      </c>
      <c r="E21" s="192">
        <v>183.02</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20756.07</v>
      </c>
      <c r="E22" s="192">
        <v>24006.07</v>
      </c>
      <c r="F22" s="71">
        <f t="shared" si="1"/>
        <v>115.65807014526352</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30557.09</v>
      </c>
      <c r="E25" s="192">
        <v>31257.09</v>
      </c>
      <c r="F25" s="71">
        <f t="shared" si="1"/>
        <v>102.29079405139692</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105220.48</v>
      </c>
      <c r="E26" s="192">
        <v>104580.68</v>
      </c>
      <c r="F26" s="71">
        <f t="shared" si="1"/>
        <v>99.391943469560289</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321761.65000000002</v>
      </c>
      <c r="E28" s="192">
        <v>334908.65999999997</v>
      </c>
      <c r="F28" s="71">
        <f t="shared" si="1"/>
        <v>104.08594684916612</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26054.16</v>
      </c>
      <c r="E30" s="192">
        <v>26054.16</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26054.16</v>
      </c>
      <c r="E34" s="192">
        <v>26054.16</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4050.8099999999977</v>
      </c>
      <c r="E35" s="79">
        <f t="shared" si="7"/>
        <v>5552.7200000000012</v>
      </c>
      <c r="F35" s="71">
        <f t="shared" si="1"/>
        <v>137.07678217442941</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48052.81</v>
      </c>
      <c r="E36" s="192">
        <v>55240.27</v>
      </c>
      <c r="F36" s="71">
        <f t="shared" si="1"/>
        <v>114.9574187232755</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830.04</v>
      </c>
      <c r="E37" s="192">
        <v>830.04</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44832.04</v>
      </c>
      <c r="E40" s="192">
        <v>50517.59</v>
      </c>
      <c r="F40" s="71">
        <f t="shared" si="1"/>
        <v>112.68189000545146</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91766.23</v>
      </c>
      <c r="E54" s="192">
        <v>87710.5</v>
      </c>
      <c r="F54" s="71">
        <f t="shared" si="1"/>
        <v>95.580367636329839</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91766.23</v>
      </c>
      <c r="E55" s="192">
        <v>87710.5</v>
      </c>
      <c r="F55" s="71">
        <f t="shared" si="1"/>
        <v>95.580367636329839</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24150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24150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143282.12</v>
      </c>
      <c r="E69" s="79">
        <f>E70+E82+E88+E119+E135+E147+E165+E171</f>
        <v>155550.75</v>
      </c>
      <c r="F69" s="71">
        <f t="shared" si="1"/>
        <v>108.56256872804506</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37248.46</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37248.46</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37248.46</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3805.13</v>
      </c>
      <c r="E82" s="79">
        <f>SUM(E83:E85)-E86+E87</f>
        <v>2229.27</v>
      </c>
      <c r="F82" s="71">
        <f t="shared" si="1"/>
        <v>58.585909022819195</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3805.13</v>
      </c>
      <c r="E87" s="192">
        <v>2229.27</v>
      </c>
      <c r="F87" s="71">
        <f t="shared" si="1"/>
        <v>58.585909022819195</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75.819999999999993</v>
      </c>
      <c r="E119" s="79">
        <f t="shared" si="18"/>
        <v>75.819999999999993</v>
      </c>
      <c r="F119" s="71">
        <f t="shared" si="1"/>
        <v>100</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75.819999999999993</v>
      </c>
      <c r="E120" s="79">
        <f t="shared" si="19"/>
        <v>75.819999999999993</v>
      </c>
      <c r="F120" s="71">
        <f t="shared" si="1"/>
        <v>100</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75.819999999999993</v>
      </c>
      <c r="E124" s="192">
        <v>75.819999999999993</v>
      </c>
      <c r="F124" s="71">
        <f t="shared" si="1"/>
        <v>100</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836.82999999999993</v>
      </c>
      <c r="E147" s="79">
        <f t="shared" si="24"/>
        <v>153245.66</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115097.3</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115097.3</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25.8</v>
      </c>
      <c r="E159" s="192">
        <v>25.8</v>
      </c>
      <c r="F159" s="71">
        <f t="shared" si="1"/>
        <v>100</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14.63</v>
      </c>
      <c r="E160" s="192">
        <v>336.49</v>
      </c>
      <c r="F160" s="71">
        <f t="shared" si="1"/>
        <v>2300</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796.4</v>
      </c>
      <c r="E161" s="192">
        <v>816.31</v>
      </c>
      <c r="F161" s="71">
        <f t="shared" si="1"/>
        <v>102.49999999999999</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36969.760000000002</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101315.88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101315.88</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2282374.81</v>
      </c>
      <c r="E176" s="79">
        <f>E177+E251</f>
        <v>2335918.75</v>
      </c>
      <c r="F176" s="71">
        <f t="shared" si="1"/>
        <v>102.34597489270396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109327.75000000001</v>
      </c>
      <c r="E177" s="79">
        <f>E178+E197+E203+E219+E247+E248</f>
        <v>130229.98</v>
      </c>
      <c r="F177" s="71">
        <f t="shared" si="1"/>
        <v>119.11886963739762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109327.75000000001</v>
      </c>
      <c r="E178" s="79">
        <f>SUM(E179:E181)+E185+E186+SUM(E194:E196)</f>
        <v>129039.44</v>
      </c>
      <c r="F178" s="71">
        <f t="shared" si="1"/>
        <v>118.02990549060051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96785.38</v>
      </c>
      <c r="E179" s="192">
        <v>112784.85</v>
      </c>
      <c r="F179" s="71">
        <f t="shared" si="1"/>
        <v>116.53087480774474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8737.24</v>
      </c>
      <c r="E180" s="192">
        <v>16248.62</v>
      </c>
      <c r="F180" s="71">
        <f t="shared" si="1"/>
        <v>185.96971125893305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5.97</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5.97</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3805.13</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1190.54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2173047.06</v>
      </c>
      <c r="E251" s="79">
        <f>+E252+E255-E264+E274+E291</f>
        <v>2205688.77</v>
      </c>
      <c r="F251" s="71">
        <f t="shared" si="1"/>
        <v>101.50211703192475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2139168.5099999998</v>
      </c>
      <c r="E252" s="79">
        <f>E253-E254</f>
        <v>2180443.8199999998</v>
      </c>
      <c r="F252" s="71">
        <f t="shared" si="1"/>
        <v>101.92950250562542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2139168.5099999998</v>
      </c>
      <c r="E253" s="192">
        <v>2180443.8199999998</v>
      </c>
      <c r="F253" s="71">
        <f t="shared" si="1"/>
        <v>101.92950250562542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33041.72</v>
      </c>
      <c r="E255" s="79">
        <f>E256-E260</f>
        <v>-91030.95</v>
      </c>
      <c r="F255" s="71">
        <f t="shared" si="1"/>
        <v>-275.5030609786657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33522.69</v>
      </c>
      <c r="E256" s="79">
        <f>SUM(E257:E259)</f>
        <v>33041.72</v>
      </c>
      <c r="F256" s="71">
        <f t="shared" si="1"/>
        <v>98.565240438640217</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33522.69</v>
      </c>
      <c r="E257" s="192">
        <v>33041.72</v>
      </c>
      <c r="F257" s="71">
        <f t="shared" si="1"/>
        <v>98.565240438640217</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480.97</v>
      </c>
      <c r="E260" s="79">
        <f>SUM(E261:E263)</f>
        <v>124072.67</v>
      </c>
      <c r="F260" s="71" t="str">
        <f t="shared" si="1"/>
        <v>&gt;&gt;100</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480.97</v>
      </c>
      <c r="E262" s="192">
        <v>124072.67</v>
      </c>
      <c r="F262" s="71" t="str">
        <f t="shared" si="1"/>
        <v>&gt;&gt;100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836.83</v>
      </c>
      <c r="E274" s="79">
        <f>SUM(E275:E277)+SUM(E286:E290)</f>
        <v>116275.90000000001</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115097.3</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115097.3</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v>25.8</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v>336.49</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836.83</v>
      </c>
      <c r="E288" s="192">
        <v>816.31</v>
      </c>
      <c r="F288" s="71">
        <f t="shared" si="39"/>
        <v>97.547889057514652</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66361.399999999994</v>
      </c>
      <c r="E297" s="79">
        <f t="shared" si="42"/>
        <v>66361.399999999994</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66361.399999999994</v>
      </c>
      <c r="E298" s="193">
        <v>66361.399999999994</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836.83</v>
      </c>
      <c r="E302" s="192">
        <v>38148.36</v>
      </c>
      <c r="F302" s="71">
        <f t="shared" si="43"/>
        <v>4558.674999701253</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115097.3</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3805.13</v>
      </c>
      <c r="E308" s="192">
        <v>2229.27</v>
      </c>
      <c r="F308" s="71">
        <f t="shared" si="43"/>
        <v>58.585909022819195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36969.760000000002</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3972.66</v>
      </c>
      <c r="E336" s="192">
        <v>3716.57</v>
      </c>
      <c r="F336" s="71">
        <f t="shared" si="43"/>
        <v>93.553689467510438</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105355.09</v>
      </c>
      <c r="E337" s="192">
        <v>125322.87</v>
      </c>
      <c r="F337" s="71">
        <f t="shared" si="43"/>
        <v>118.95283844378093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1190.54</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66361.399999999994</v>
      </c>
      <c r="E397" s="284">
        <v>66361.399999999994</v>
      </c>
      <c r="F397" s="289">
        <f t="shared" si="44"/>
        <v>100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1374937.47</v>
      </c>
      <c r="E114" s="60">
        <f t="shared" si="22"/>
        <v>1708415.27</v>
      </c>
      <c r="F114" s="45">
        <f t="shared" si="1"/>
        <v>124.25403389435594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1303720.05</v>
      </c>
      <c r="E115" s="60">
        <f t="shared" si="23"/>
        <v>1588819.68</v>
      </c>
      <c r="F115" s="45">
        <f t="shared" si="1"/>
        <v>121.86816333767361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1303720.05</v>
      </c>
      <c r="E117" s="194">
        <v>1588819.68</v>
      </c>
      <c r="F117" s="45">
        <f t="shared" si="1"/>
        <v>121.86816333767361</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71217.42</v>
      </c>
      <c r="E126" s="194">
        <v>119595.59</v>
      </c>
      <c r="F126" s="45">
        <f t="shared" si="1"/>
        <v>167.93024796461316</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1374937.47</v>
      </c>
      <c r="E141" s="81">
        <f t="shared" si="28"/>
        <v>1708415.27</v>
      </c>
      <c r="F141" s="61">
        <f t="shared" si="1"/>
        <v>124.25403389435594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8" sqref="D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89.44</v>
      </c>
      <c r="E5" s="82">
        <f t="shared" si="0"/>
        <v>89.44</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89.44</v>
      </c>
      <c r="E6" s="83">
        <f t="shared" si="1"/>
        <v>89.44</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89.44</v>
      </c>
      <c r="E7" s="83">
        <f t="shared" si="2"/>
        <v>89.44</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89.44</v>
      </c>
      <c r="E8" s="195">
        <v>89.44</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3" zoomScaleNormal="100" workbookViewId="0">
      <selection activeCell="D89" sqref="D8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109327.75</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1616816.6299999997</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1512110.5699999998</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1284305.8899999999</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214575.15</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174.29</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12539.29</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515.95000000000005</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97742.92</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6963.14</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1595914.4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1492398.88</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1268306.42</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207063.77</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168.32</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12539.29</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515.95000000000005</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3805.13</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97742.92</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5772.6</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130229.97999999975</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3716.57</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3716.57</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252.25</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252.25</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2.57</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2.57</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3461.75</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3461.75</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126513.41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126513.41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5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8336</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Martina</cp:lastModifiedBy>
  <cp:lastPrinted>2026-01-29T12:28:46Z</cp:lastPrinted>
  <dcterms:created xsi:type="dcterms:W3CDTF">2022-04-01T05:14:30Z</dcterms:created>
  <dcterms:modified xsi:type="dcterms:W3CDTF">2026-01-29T12:32:51Z</dcterms:modified>
</cp:coreProperties>
</file>